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\OneDrive\Ambiente de Trabalho\PMDFCI Mapas\FGC\Tabelas\"/>
    </mc:Choice>
  </mc:AlternateContent>
  <xr:revisionPtr revIDLastSave="0" documentId="13_ncr:1_{8F717EFF-93C3-4F8A-8078-785C46D2853D}" xr6:coauthVersionLast="45" xr6:coauthVersionMax="45" xr10:uidLastSave="{00000000-0000-0000-0000-000000000000}"/>
  <bookViews>
    <workbookView xWindow="3570" yWindow="1740" windowWidth="21600" windowHeight="11385" activeTab="1" xr2:uid="{00000000-000D-0000-FFFF-FFFF00000000}"/>
  </bookViews>
  <sheets>
    <sheet name="FGC_Concelho" sheetId="4" r:id="rId1"/>
    <sheet name="Intervençao_anual" sheetId="7" r:id="rId2"/>
    <sheet name="FGC_ANO" sheetId="3" r:id="rId3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31" i="3" l="1"/>
  <c r="V31" i="3"/>
  <c r="T31" i="3"/>
  <c r="R31" i="3"/>
  <c r="AA30" i="3"/>
  <c r="Z30" i="3"/>
  <c r="Y30" i="3"/>
  <c r="W30" i="3"/>
  <c r="U30" i="3"/>
  <c r="S30" i="3"/>
  <c r="Z29" i="3"/>
  <c r="Y29" i="3"/>
  <c r="W29" i="3"/>
  <c r="U29" i="3"/>
  <c r="S29" i="3"/>
  <c r="AA29" i="3" s="1"/>
  <c r="AA28" i="3"/>
  <c r="Z28" i="3"/>
  <c r="Y28" i="3"/>
  <c r="W28" i="3"/>
  <c r="U28" i="3"/>
  <c r="S28" i="3"/>
  <c r="Z27" i="3"/>
  <c r="Y27" i="3"/>
  <c r="W27" i="3"/>
  <c r="U27" i="3"/>
  <c r="S27" i="3"/>
  <c r="AA27" i="3" s="1"/>
  <c r="AA26" i="3"/>
  <c r="Z26" i="3"/>
  <c r="Y26" i="3"/>
  <c r="W26" i="3"/>
  <c r="U26" i="3"/>
  <c r="S26" i="3"/>
  <c r="Z25" i="3"/>
  <c r="Y25" i="3"/>
  <c r="Y31" i="3" s="1"/>
  <c r="W25" i="3"/>
  <c r="U25" i="3"/>
  <c r="U31" i="3" s="1"/>
  <c r="S25" i="3"/>
  <c r="AA25" i="3" s="1"/>
  <c r="AA24" i="3"/>
  <c r="Z24" i="3"/>
  <c r="Y24" i="3"/>
  <c r="W24" i="3"/>
  <c r="W31" i="3" s="1"/>
  <c r="U24" i="3"/>
  <c r="S24" i="3"/>
  <c r="AA23" i="3"/>
  <c r="Z23" i="3"/>
  <c r="AA22" i="3"/>
  <c r="Z22" i="3"/>
  <c r="Z31" i="3" s="1"/>
  <c r="N31" i="3"/>
  <c r="L31" i="3"/>
  <c r="J31" i="3"/>
  <c r="H31" i="3"/>
  <c r="F31" i="3"/>
  <c r="D31" i="3"/>
  <c r="O30" i="3"/>
  <c r="M30" i="3"/>
  <c r="K30" i="3"/>
  <c r="I30" i="3"/>
  <c r="G30" i="3"/>
  <c r="E30" i="3"/>
  <c r="O29" i="3"/>
  <c r="M29" i="3"/>
  <c r="K29" i="3"/>
  <c r="I29" i="3"/>
  <c r="G29" i="3"/>
  <c r="E29" i="3"/>
  <c r="O28" i="3"/>
  <c r="M28" i="3"/>
  <c r="K28" i="3"/>
  <c r="I28" i="3"/>
  <c r="G28" i="3"/>
  <c r="E28" i="3"/>
  <c r="O27" i="3"/>
  <c r="M27" i="3"/>
  <c r="K27" i="3"/>
  <c r="I27" i="3"/>
  <c r="G27" i="3"/>
  <c r="E27" i="3"/>
  <c r="O26" i="3"/>
  <c r="M26" i="3"/>
  <c r="K26" i="3"/>
  <c r="I26" i="3"/>
  <c r="G26" i="3"/>
  <c r="E26" i="3"/>
  <c r="O25" i="3"/>
  <c r="M25" i="3"/>
  <c r="K25" i="3"/>
  <c r="I25" i="3"/>
  <c r="G25" i="3"/>
  <c r="E25" i="3"/>
  <c r="O24" i="3"/>
  <c r="O31" i="3" s="1"/>
  <c r="M24" i="3"/>
  <c r="M31" i="3" s="1"/>
  <c r="K24" i="3"/>
  <c r="K31" i="3" s="1"/>
  <c r="I24" i="3"/>
  <c r="I31" i="3" s="1"/>
  <c r="G24" i="3"/>
  <c r="G31" i="3" s="1"/>
  <c r="E24" i="3"/>
  <c r="E31" i="3" s="1"/>
  <c r="W50" i="4"/>
  <c r="X49" i="4"/>
  <c r="X48" i="4"/>
  <c r="X47" i="4"/>
  <c r="X46" i="4"/>
  <c r="X45" i="4"/>
  <c r="X44" i="4"/>
  <c r="X43" i="4"/>
  <c r="X42" i="4"/>
  <c r="X41" i="4"/>
  <c r="D10" i="3"/>
  <c r="F10" i="3"/>
  <c r="H10" i="3"/>
  <c r="J10" i="3"/>
  <c r="L10" i="3"/>
  <c r="N10" i="3"/>
  <c r="P10" i="3"/>
  <c r="R10" i="3"/>
  <c r="T10" i="3"/>
  <c r="AA31" i="3" l="1"/>
  <c r="S31" i="3"/>
  <c r="X50" i="4"/>
  <c r="V12" i="3"/>
  <c r="V11" i="3"/>
  <c r="V10" i="3"/>
  <c r="X10" i="3" s="1"/>
  <c r="V9" i="3"/>
  <c r="V8" i="3"/>
  <c r="V7" i="3"/>
  <c r="T12" i="3"/>
  <c r="T11" i="3"/>
  <c r="T9" i="3"/>
  <c r="T8" i="3"/>
  <c r="T7" i="3"/>
  <c r="R12" i="3"/>
  <c r="R11" i="3"/>
  <c r="R9" i="3"/>
  <c r="R8" i="3"/>
  <c r="R7" i="3"/>
  <c r="P12" i="3"/>
  <c r="P11" i="3"/>
  <c r="P9" i="3"/>
  <c r="P8" i="3"/>
  <c r="P7" i="3"/>
  <c r="N12" i="3"/>
  <c r="N11" i="3"/>
  <c r="N9" i="3"/>
  <c r="N8" i="3"/>
  <c r="N7" i="3"/>
  <c r="L12" i="3"/>
  <c r="L11" i="3"/>
  <c r="L9" i="3"/>
  <c r="L8" i="3"/>
  <c r="L7" i="3"/>
  <c r="J12" i="3"/>
  <c r="J11" i="3"/>
  <c r="J9" i="3"/>
  <c r="J8" i="3"/>
  <c r="J7" i="3"/>
  <c r="H12" i="3"/>
  <c r="H11" i="3"/>
  <c r="H9" i="3"/>
  <c r="H8" i="3"/>
  <c r="H7" i="3"/>
  <c r="F12" i="3"/>
  <c r="F11" i="3"/>
  <c r="F9" i="3"/>
  <c r="F8" i="3"/>
  <c r="F7" i="3"/>
  <c r="D12" i="3"/>
  <c r="D11" i="3"/>
  <c r="D9" i="3"/>
  <c r="D8" i="3"/>
  <c r="D7" i="3"/>
  <c r="X7" i="3"/>
  <c r="V6" i="3"/>
  <c r="T6" i="3"/>
  <c r="R6" i="3"/>
  <c r="P6" i="3"/>
  <c r="N6" i="3"/>
  <c r="L6" i="3"/>
  <c r="J6" i="3"/>
  <c r="H6" i="3"/>
  <c r="F6" i="3"/>
  <c r="D6" i="3"/>
  <c r="W5" i="3"/>
  <c r="X5" i="3"/>
  <c r="W6" i="3"/>
  <c r="W7" i="3"/>
  <c r="W8" i="3"/>
  <c r="W9" i="3"/>
  <c r="W10" i="3"/>
  <c r="W11" i="3"/>
  <c r="W12" i="3"/>
  <c r="X4" i="3"/>
  <c r="W4" i="3"/>
  <c r="U13" i="3"/>
  <c r="S13" i="3"/>
  <c r="Q13" i="3"/>
  <c r="O13" i="3"/>
  <c r="M13" i="3"/>
  <c r="P13" i="3" l="1"/>
  <c r="T13" i="3"/>
  <c r="X9" i="3"/>
  <c r="R13" i="3"/>
  <c r="N13" i="3"/>
  <c r="X8" i="3"/>
  <c r="V13" i="3"/>
  <c r="X11" i="3"/>
  <c r="X12" i="3"/>
  <c r="X6" i="3"/>
  <c r="W13" i="3"/>
  <c r="F12" i="4"/>
  <c r="F9" i="4"/>
  <c r="F7" i="4"/>
  <c r="F5" i="4"/>
  <c r="M6" i="4"/>
  <c r="E13" i="4"/>
  <c r="D12" i="4"/>
  <c r="D11" i="4"/>
  <c r="D10" i="4"/>
  <c r="D9" i="4"/>
  <c r="D8" i="4"/>
  <c r="D7" i="4"/>
  <c r="D6" i="4"/>
  <c r="D5" i="4"/>
  <c r="D4" i="4"/>
  <c r="C13" i="4"/>
  <c r="F11" i="4" s="1"/>
  <c r="L13" i="3"/>
  <c r="K13" i="3"/>
  <c r="J13" i="3"/>
  <c r="I13" i="3"/>
  <c r="H13" i="3"/>
  <c r="G13" i="3"/>
  <c r="F13" i="3"/>
  <c r="E13" i="3"/>
  <c r="D13" i="3"/>
  <c r="C13" i="3"/>
  <c r="B13" i="3"/>
  <c r="F4" i="4" l="1"/>
  <c r="F6" i="4"/>
  <c r="D13" i="4"/>
  <c r="X13" i="3"/>
  <c r="F8" i="4"/>
  <c r="F10" i="4"/>
  <c r="F13" i="4" l="1"/>
</calcChain>
</file>

<file path=xl/sharedStrings.xml><?xml version="1.0" encoding="utf-8"?>
<sst xmlns="http://schemas.openxmlformats.org/spreadsheetml/2006/main" count="277" uniqueCount="40">
  <si>
    <t>SSS</t>
  </si>
  <si>
    <t>CDO</t>
  </si>
  <si>
    <t>CDR</t>
  </si>
  <si>
    <t>CDE</t>
  </si>
  <si>
    <t>MDO</t>
  </si>
  <si>
    <t>Descrição da FGC/Mosaico</t>
  </si>
  <si>
    <t>Código das FGC/Mosaico</t>
  </si>
  <si>
    <t>Ano</t>
  </si>
  <si>
    <t>C/Inter</t>
  </si>
  <si>
    <t>S/Inter</t>
  </si>
  <si>
    <t xml:space="preserve">S/Inter </t>
  </si>
  <si>
    <t xml:space="preserve">C/Inter </t>
  </si>
  <si>
    <t>Rede Viária</t>
  </si>
  <si>
    <t>Rede de Transporte de Gás</t>
  </si>
  <si>
    <t>Linhas de Média Tensão</t>
  </si>
  <si>
    <t>Pontos de Água</t>
  </si>
  <si>
    <t>Linhas de Alta Tensão</t>
  </si>
  <si>
    <t>Total</t>
  </si>
  <si>
    <t>Área Total da FGC (ha)</t>
  </si>
  <si>
    <t>Aglomerados Populacionais</t>
  </si>
  <si>
    <t>Parques de campismo, infraestruturas e equipamentos florestais de recreio, parques e poligonos industriais, plataformas de logistica e aterros sanitários</t>
  </si>
  <si>
    <t>Mosaico de Gestão de Combustivel</t>
  </si>
  <si>
    <t>Silvicultura Preventiva</t>
  </si>
  <si>
    <t>Total FGC e Mosaicos</t>
  </si>
  <si>
    <t>Área total do Concelho</t>
  </si>
  <si>
    <t>% da área total do Concelho</t>
  </si>
  <si>
    <t>Área a intervencionar (ha)</t>
  </si>
  <si>
    <t>Total (ha)</t>
  </si>
  <si>
    <t>% da área total de FGC</t>
  </si>
  <si>
    <t>Descrição</t>
  </si>
  <si>
    <t>Código FGC/Mosaicos</t>
  </si>
  <si>
    <t>Intervenção</t>
  </si>
  <si>
    <t>Área (ha)</t>
  </si>
  <si>
    <t>Custo total</t>
  </si>
  <si>
    <t>Custo/ha</t>
  </si>
  <si>
    <t>GAG</t>
  </si>
  <si>
    <t>Parques de campismo, infraestruturas e equipamentos florestais de recreio, parques e polígonos industriais, plataformas de logística e aterros sanitários</t>
  </si>
  <si>
    <t>Mosaico de Gestão de Combustível</t>
  </si>
  <si>
    <t>Silvicultura no âmbito da DFCI</t>
  </si>
  <si>
    <t>2024                            2025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</si>
</sst>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FFFFFF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6923C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76923C"/>
      </left>
      <right style="medium">
        <color rgb="FF76923C"/>
      </right>
      <top style="medium">
        <color rgb="FF76923C"/>
      </top>
      <bottom/>
      <diagonal/>
    </border>
    <border>
      <left style="medium">
        <color rgb="FF76923C"/>
      </left>
      <right style="medium">
        <color rgb="FF76923C"/>
      </right>
      <top/>
      <bottom/>
      <diagonal/>
    </border>
    <border>
      <left style="medium">
        <color rgb="FF76923C"/>
      </left>
      <right style="medium">
        <color rgb="FF76923C"/>
      </right>
      <top/>
      <bottom style="medium">
        <color rgb="FF548235"/>
      </bottom>
      <diagonal/>
    </border>
    <border>
      <left style="medium">
        <color rgb="FF76923C"/>
      </left>
      <right style="medium">
        <color rgb="FF76923C"/>
      </right>
      <top/>
      <bottom style="medium">
        <color rgb="FF76923C"/>
      </bottom>
      <diagonal/>
    </border>
    <border>
      <left/>
      <right style="medium">
        <color rgb="FF76923C"/>
      </right>
      <top/>
      <bottom style="medium">
        <color rgb="FF76923C"/>
      </bottom>
      <diagonal/>
    </border>
    <border>
      <left style="medium">
        <color rgb="FF76923C"/>
      </left>
      <right style="medium">
        <color rgb="FF548235"/>
      </right>
      <top/>
      <bottom style="double">
        <color rgb="FF548235"/>
      </bottom>
      <diagonal/>
    </border>
    <border>
      <left/>
      <right style="medium">
        <color rgb="FF76923C"/>
      </right>
      <top/>
      <bottom style="double">
        <color rgb="FF548235"/>
      </bottom>
      <diagonal/>
    </border>
    <border>
      <left style="medium">
        <color rgb="FF76923C"/>
      </left>
      <right/>
      <top style="double">
        <color rgb="FF548235"/>
      </top>
      <bottom style="medium">
        <color rgb="FF76923C"/>
      </bottom>
      <diagonal/>
    </border>
    <border>
      <left/>
      <right style="medium">
        <color rgb="FF76923C"/>
      </right>
      <top style="double">
        <color rgb="FF548235"/>
      </top>
      <bottom style="medium">
        <color rgb="FF76923C"/>
      </bottom>
      <diagonal/>
    </border>
    <border>
      <left style="medium">
        <color rgb="FF76923C"/>
      </left>
      <right/>
      <top style="medium">
        <color rgb="FF76923C"/>
      </top>
      <bottom style="medium">
        <color rgb="FF76923C"/>
      </bottom>
      <diagonal/>
    </border>
    <border>
      <left/>
      <right style="medium">
        <color rgb="FF76923C"/>
      </right>
      <top style="medium">
        <color rgb="FF76923C"/>
      </top>
      <bottom style="medium">
        <color rgb="FF76923C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76923C"/>
      </right>
      <top style="medium">
        <color rgb="FF76923C"/>
      </top>
      <bottom style="medium">
        <color rgb="FFFFFFFF"/>
      </bottom>
      <diagonal/>
    </border>
    <border>
      <left/>
      <right/>
      <top style="medium">
        <color rgb="FF76923C"/>
      </top>
      <bottom style="medium">
        <color rgb="FFFFFFFF"/>
      </bottom>
      <diagonal/>
    </border>
    <border>
      <left/>
      <right style="medium">
        <color rgb="FF9BBB59"/>
      </right>
      <top/>
      <bottom style="medium">
        <color rgb="FF76923C"/>
      </bottom>
      <diagonal/>
    </border>
    <border>
      <left/>
      <right style="medium">
        <color rgb="FF9BBB59"/>
      </right>
      <top/>
      <bottom style="medium">
        <color rgb="FF9BBB59"/>
      </bottom>
      <diagonal/>
    </border>
    <border>
      <left style="medium">
        <color rgb="FF76923C"/>
      </left>
      <right style="medium">
        <color rgb="FF76923C"/>
      </right>
      <top/>
      <bottom style="double">
        <color rgb="FF76923C"/>
      </bottom>
      <diagonal/>
    </border>
    <border>
      <left/>
      <right style="medium">
        <color rgb="FF76923C"/>
      </right>
      <top/>
      <bottom style="double">
        <color rgb="FF76923C"/>
      </bottom>
      <diagonal/>
    </border>
    <border>
      <left style="medium">
        <color rgb="FF76923C"/>
      </left>
      <right/>
      <top style="medium">
        <color rgb="FF76923C"/>
      </top>
      <bottom style="medium">
        <color rgb="FFFFFFFF"/>
      </bottom>
      <diagonal/>
    </border>
    <border>
      <left style="medium">
        <color rgb="FF76923C"/>
      </left>
      <right/>
      <top style="medium">
        <color rgb="FFFFFFFF"/>
      </top>
      <bottom style="medium">
        <color rgb="FF76923C"/>
      </bottom>
      <diagonal/>
    </border>
    <border>
      <left/>
      <right style="medium">
        <color rgb="FF76923C"/>
      </right>
      <top style="medium">
        <color rgb="FFFFFFFF"/>
      </top>
      <bottom style="medium">
        <color rgb="FF76923C"/>
      </bottom>
      <diagonal/>
    </border>
    <border>
      <left/>
      <right/>
      <top style="medium">
        <color rgb="FFFFFFFF"/>
      </top>
      <bottom style="medium">
        <color rgb="FF76923C"/>
      </bottom>
      <diagonal/>
    </border>
    <border>
      <left/>
      <right style="double">
        <color rgb="FF76923C"/>
      </right>
      <top style="medium">
        <color rgb="FFFFFFFF"/>
      </top>
      <bottom style="medium">
        <color rgb="FF76923C"/>
      </bottom>
      <diagonal/>
    </border>
    <border>
      <left style="double">
        <color rgb="FF76923C"/>
      </left>
      <right/>
      <top style="medium">
        <color rgb="FF76923C"/>
      </top>
      <bottom style="medium">
        <color rgb="FFFFFFFF"/>
      </bottom>
      <diagonal/>
    </border>
    <border>
      <left style="medium">
        <color rgb="FF9BBB59"/>
      </left>
      <right style="medium">
        <color rgb="FF9BBB59"/>
      </right>
      <top/>
      <bottom style="medium">
        <color rgb="FF76923C"/>
      </bottom>
      <diagonal/>
    </border>
    <border>
      <left/>
      <right style="medium">
        <color rgb="FF9BBB59"/>
      </right>
      <top style="medium">
        <color rgb="FF76923C"/>
      </top>
      <bottom style="medium">
        <color rgb="FF76923C"/>
      </bottom>
      <diagonal/>
    </border>
    <border>
      <left style="double">
        <color rgb="FF76923C"/>
      </left>
      <right/>
      <top style="medium">
        <color rgb="FFFFFFFF"/>
      </top>
      <bottom style="medium">
        <color rgb="FF76923C"/>
      </bottom>
      <diagonal/>
    </border>
    <border>
      <left/>
      <right/>
      <top style="medium">
        <color rgb="FFFFFFF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9">
    <xf numFmtId="0" fontId="0" fillId="0" borderId="0" xfId="0"/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2" fontId="19" fillId="0" borderId="10" xfId="0" applyNumberFormat="1" applyFont="1" applyBorder="1" applyAlignment="1">
      <alignment vertical="center"/>
    </xf>
    <xf numFmtId="2" fontId="19" fillId="0" borderId="10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/>
    </xf>
    <xf numFmtId="2" fontId="19" fillId="0" borderId="23" xfId="0" applyNumberFormat="1" applyFont="1" applyBorder="1" applyAlignment="1">
      <alignment horizontal="center" vertical="center"/>
    </xf>
    <xf numFmtId="2" fontId="19" fillId="0" borderId="18" xfId="0" applyNumberFormat="1" applyFont="1" applyBorder="1" applyAlignment="1">
      <alignment horizontal="center" vertical="center"/>
    </xf>
    <xf numFmtId="2" fontId="19" fillId="0" borderId="20" xfId="0" applyNumberFormat="1" applyFont="1" applyBorder="1" applyAlignment="1">
      <alignment horizontal="center" vertical="center"/>
    </xf>
    <xf numFmtId="2" fontId="19" fillId="0" borderId="19" xfId="0" applyNumberFormat="1" applyFont="1" applyBorder="1" applyAlignment="1">
      <alignment horizontal="center" vertical="center"/>
    </xf>
    <xf numFmtId="2" fontId="18" fillId="0" borderId="20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2" fillId="0" borderId="28" xfId="0" applyFont="1" applyBorder="1" applyAlignment="1">
      <alignment vertical="center"/>
    </xf>
    <xf numFmtId="0" fontId="22" fillId="0" borderId="28" xfId="0" applyFont="1" applyBorder="1" applyAlignment="1">
      <alignment vertical="center" wrapText="1"/>
    </xf>
    <xf numFmtId="0" fontId="22" fillId="0" borderId="30" xfId="0" applyFont="1" applyBorder="1" applyAlignment="1">
      <alignment vertical="center"/>
    </xf>
    <xf numFmtId="0" fontId="22" fillId="0" borderId="27" xfId="0" applyFont="1" applyBorder="1" applyAlignment="1">
      <alignment vertical="center"/>
    </xf>
    <xf numFmtId="2" fontId="18" fillId="0" borderId="10" xfId="0" applyNumberFormat="1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2" fontId="19" fillId="0" borderId="23" xfId="0" applyNumberFormat="1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24" fillId="33" borderId="28" xfId="0" applyFont="1" applyFill="1" applyBorder="1" applyAlignment="1">
      <alignment horizontal="center" vertical="center"/>
    </xf>
    <xf numFmtId="0" fontId="24" fillId="33" borderId="38" xfId="0" applyFont="1" applyFill="1" applyBorder="1" applyAlignment="1">
      <alignment horizontal="center" vertical="center"/>
    </xf>
    <xf numFmtId="0" fontId="24" fillId="33" borderId="39" xfId="0" applyFont="1" applyFill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4" fillId="33" borderId="48" xfId="0" applyFont="1" applyFill="1" applyBorder="1" applyAlignment="1">
      <alignment horizontal="center" vertical="center" wrapText="1"/>
    </xf>
    <xf numFmtId="0" fontId="24" fillId="33" borderId="38" xfId="0" applyFont="1" applyFill="1" applyBorder="1" applyAlignment="1">
      <alignment horizontal="center" vertical="center" wrapText="1"/>
    </xf>
    <xf numFmtId="0" fontId="24" fillId="33" borderId="49" xfId="0" applyFont="1" applyFill="1" applyBorder="1" applyAlignment="1">
      <alignment horizontal="center" vertical="center" wrapText="1"/>
    </xf>
    <xf numFmtId="0" fontId="23" fillId="0" borderId="33" xfId="0" applyFont="1" applyBorder="1" applyAlignment="1">
      <alignment vertical="center" wrapText="1"/>
    </xf>
    <xf numFmtId="0" fontId="23" fillId="0" borderId="34" xfId="0" applyFont="1" applyBorder="1" applyAlignment="1">
      <alignment vertical="center" wrapText="1"/>
    </xf>
    <xf numFmtId="2" fontId="19" fillId="0" borderId="15" xfId="0" applyNumberFormat="1" applyFont="1" applyBorder="1" applyAlignment="1">
      <alignment vertical="center"/>
    </xf>
    <xf numFmtId="2" fontId="19" fillId="0" borderId="23" xfId="0" applyNumberFormat="1" applyFont="1" applyBorder="1" applyAlignment="1">
      <alignment vertical="center"/>
    </xf>
    <xf numFmtId="0" fontId="21" fillId="33" borderId="24" xfId="0" applyFont="1" applyFill="1" applyBorder="1" applyAlignment="1">
      <alignment vertical="center" wrapText="1"/>
    </xf>
    <xf numFmtId="0" fontId="21" fillId="33" borderId="25" xfId="0" applyFont="1" applyFill="1" applyBorder="1" applyAlignment="1">
      <alignment vertical="center" wrapText="1"/>
    </xf>
    <xf numFmtId="0" fontId="21" fillId="33" borderId="26" xfId="0" applyFont="1" applyFill="1" applyBorder="1" applyAlignment="1">
      <alignment vertical="center" wrapText="1"/>
    </xf>
    <xf numFmtId="0" fontId="23" fillId="0" borderId="31" xfId="0" applyFont="1" applyBorder="1" applyAlignment="1">
      <alignment vertical="center"/>
    </xf>
    <xf numFmtId="0" fontId="23" fillId="0" borderId="32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2" fontId="19" fillId="0" borderId="15" xfId="0" applyNumberFormat="1" applyFont="1" applyBorder="1" applyAlignment="1">
      <alignment horizontal="center" vertical="center"/>
    </xf>
    <xf numFmtId="2" fontId="19" fillId="0" borderId="23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4" fillId="33" borderId="47" xfId="0" applyFont="1" applyFill="1" applyBorder="1" applyAlignment="1">
      <alignment horizontal="center" vertical="center" wrapText="1"/>
    </xf>
    <xf numFmtId="0" fontId="24" fillId="33" borderId="37" xfId="0" applyFont="1" applyFill="1" applyBorder="1" applyAlignment="1">
      <alignment horizontal="center" vertical="center" wrapText="1"/>
    </xf>
    <xf numFmtId="0" fontId="24" fillId="33" borderId="0" xfId="0" applyFont="1" applyFill="1" applyAlignment="1">
      <alignment horizontal="center" vertical="center"/>
    </xf>
    <xf numFmtId="0" fontId="24" fillId="33" borderId="50" xfId="0" applyFont="1" applyFill="1" applyBorder="1" applyAlignment="1">
      <alignment horizontal="center" vertical="center" wrapText="1"/>
    </xf>
    <xf numFmtId="0" fontId="24" fillId="33" borderId="45" xfId="0" applyFont="1" applyFill="1" applyBorder="1" applyAlignment="1">
      <alignment horizontal="center" vertical="center" wrapText="1"/>
    </xf>
    <xf numFmtId="0" fontId="24" fillId="33" borderId="51" xfId="0" applyFont="1" applyFill="1" applyBorder="1" applyAlignment="1">
      <alignment horizontal="center" vertical="center" wrapText="1"/>
    </xf>
    <xf numFmtId="0" fontId="24" fillId="33" borderId="24" xfId="0" applyFont="1" applyFill="1" applyBorder="1" applyAlignment="1">
      <alignment horizontal="center" vertical="center" wrapText="1"/>
    </xf>
    <xf numFmtId="0" fontId="24" fillId="33" borderId="25" xfId="0" applyFont="1" applyFill="1" applyBorder="1" applyAlignment="1">
      <alignment horizontal="center" vertical="center" wrapText="1"/>
    </xf>
    <xf numFmtId="0" fontId="24" fillId="33" borderId="27" xfId="0" applyFont="1" applyFill="1" applyBorder="1" applyAlignment="1">
      <alignment horizontal="center" vertical="center" wrapText="1"/>
    </xf>
    <xf numFmtId="0" fontId="24" fillId="33" borderId="42" xfId="0" applyFont="1" applyFill="1" applyBorder="1" applyAlignment="1">
      <alignment horizontal="center" vertical="center"/>
    </xf>
    <xf numFmtId="0" fontId="24" fillId="33" borderId="37" xfId="0" applyFont="1" applyFill="1" applyBorder="1" applyAlignment="1">
      <alignment horizontal="center" vertical="center"/>
    </xf>
    <xf numFmtId="0" fontId="24" fillId="33" borderId="36" xfId="0" applyFont="1" applyFill="1" applyBorder="1" applyAlignment="1">
      <alignment horizontal="center" vertical="center"/>
    </xf>
    <xf numFmtId="0" fontId="24" fillId="33" borderId="43" xfId="0" applyFont="1" applyFill="1" applyBorder="1" applyAlignment="1">
      <alignment horizontal="center" vertical="center"/>
    </xf>
    <xf numFmtId="0" fontId="24" fillId="33" borderId="44" xfId="0" applyFont="1" applyFill="1" applyBorder="1" applyAlignment="1">
      <alignment horizontal="center" vertical="center"/>
    </xf>
    <xf numFmtId="0" fontId="24" fillId="33" borderId="45" xfId="0" applyFont="1" applyFill="1" applyBorder="1" applyAlignment="1">
      <alignment horizontal="center" vertical="center"/>
    </xf>
    <xf numFmtId="0" fontId="24" fillId="33" borderId="46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1"/>
  <sheetViews>
    <sheetView topLeftCell="G34" workbookViewId="0">
      <selection activeCell="U38" sqref="U38:X51"/>
    </sheetView>
  </sheetViews>
  <sheetFormatPr defaultRowHeight="12.75" x14ac:dyDescent="0.25"/>
  <cols>
    <col min="1" max="1" width="13.140625" style="16" customWidth="1"/>
    <col min="2" max="2" width="29.28515625" style="16" customWidth="1"/>
    <col min="3" max="3" width="10.42578125" style="16" bestFit="1" customWidth="1"/>
    <col min="4" max="4" width="11.42578125" style="16" customWidth="1"/>
    <col min="5" max="5" width="12.42578125" style="16" customWidth="1"/>
    <col min="6" max="6" width="9.42578125" style="16" bestFit="1" customWidth="1"/>
    <col min="7" max="20" width="9.140625" style="16"/>
    <col min="21" max="21" width="20.140625" style="16" bestFit="1" customWidth="1"/>
    <col min="22" max="22" width="49.5703125" style="16" customWidth="1"/>
    <col min="23" max="23" width="18.42578125" style="16" bestFit="1" customWidth="1"/>
    <col min="24" max="24" width="23" style="16" bestFit="1" customWidth="1"/>
    <col min="25" max="16384" width="9.140625" style="16"/>
  </cols>
  <sheetData>
    <row r="1" spans="1:13" x14ac:dyDescent="0.25">
      <c r="A1" s="63" t="s">
        <v>6</v>
      </c>
      <c r="B1" s="63" t="s">
        <v>5</v>
      </c>
      <c r="C1" s="63" t="s">
        <v>18</v>
      </c>
      <c r="D1" s="63" t="s">
        <v>25</v>
      </c>
      <c r="E1" s="64" t="s">
        <v>26</v>
      </c>
      <c r="F1" s="64" t="s">
        <v>28</v>
      </c>
    </row>
    <row r="2" spans="1:13" x14ac:dyDescent="0.25">
      <c r="A2" s="63"/>
      <c r="B2" s="63"/>
      <c r="C2" s="63"/>
      <c r="D2" s="63"/>
      <c r="E2" s="64"/>
      <c r="F2" s="64"/>
    </row>
    <row r="3" spans="1:13" x14ac:dyDescent="0.25">
      <c r="A3" s="63"/>
      <c r="B3" s="63"/>
      <c r="C3" s="63"/>
      <c r="D3" s="63"/>
      <c r="E3" s="64"/>
      <c r="F3" s="64"/>
    </row>
    <row r="4" spans="1:13" x14ac:dyDescent="0.25">
      <c r="A4" s="17">
        <v>2</v>
      </c>
      <c r="B4" s="17" t="s">
        <v>19</v>
      </c>
      <c r="C4" s="26">
        <v>1176.6707120000001</v>
      </c>
      <c r="D4" s="23">
        <f>(C4*100)/C14</f>
        <v>9.2410406702779042</v>
      </c>
      <c r="E4" s="24">
        <v>4051.0359100000001</v>
      </c>
      <c r="F4" s="24">
        <f>(E4*100)/C13</f>
        <v>173.58150849316681</v>
      </c>
    </row>
    <row r="5" spans="1:13" ht="63.75" x14ac:dyDescent="0.25">
      <c r="A5" s="17">
        <v>3</v>
      </c>
      <c r="B5" s="25" t="s">
        <v>20</v>
      </c>
      <c r="C5" s="26">
        <v>398.20365600000002</v>
      </c>
      <c r="D5" s="23">
        <f>(C5*100)/C14</f>
        <v>3.1273117811309574</v>
      </c>
      <c r="E5" s="24">
        <v>1211.14294</v>
      </c>
      <c r="F5" s="24">
        <f>(E5*100)/C14</f>
        <v>9.5117699896145194</v>
      </c>
    </row>
    <row r="6" spans="1:13" x14ac:dyDescent="0.25">
      <c r="A6" s="17">
        <v>4</v>
      </c>
      <c r="B6" s="17" t="s">
        <v>12</v>
      </c>
      <c r="C6" s="26">
        <v>351.49029999999999</v>
      </c>
      <c r="D6" s="23">
        <f>(C6*100)/C14</f>
        <v>2.7604461676345191</v>
      </c>
      <c r="E6" s="24">
        <v>410.342445</v>
      </c>
      <c r="F6" s="24">
        <f>(E6*100)/C13</f>
        <v>17.582628785404751</v>
      </c>
      <c r="M6" s="24">
        <f>(8*100)/4632.4</f>
        <v>0.17269665831966152</v>
      </c>
    </row>
    <row r="7" spans="1:13" x14ac:dyDescent="0.25">
      <c r="A7" s="17">
        <v>6</v>
      </c>
      <c r="B7" s="17" t="s">
        <v>13</v>
      </c>
      <c r="C7" s="26">
        <v>1.7</v>
      </c>
      <c r="D7" s="23">
        <f>(C7*100)/C14</f>
        <v>1.3351032688465892E-2</v>
      </c>
      <c r="E7" s="24">
        <v>16.999999999999996</v>
      </c>
      <c r="F7" s="24">
        <f>(E7*100)/C14</f>
        <v>0.13351032688465889</v>
      </c>
    </row>
    <row r="8" spans="1:13" x14ac:dyDescent="0.25">
      <c r="A8" s="17">
        <v>10</v>
      </c>
      <c r="B8" s="17" t="s">
        <v>14</v>
      </c>
      <c r="C8" s="26">
        <v>43.633890999999998</v>
      </c>
      <c r="D8" s="23">
        <f>(C8*100)/C14</f>
        <v>0.34268088533291624</v>
      </c>
      <c r="E8" s="24">
        <v>107.013881</v>
      </c>
      <c r="F8" s="24">
        <f>(E8*100)/C13</f>
        <v>4.5854026738776161</v>
      </c>
    </row>
    <row r="9" spans="1:13" x14ac:dyDescent="0.25">
      <c r="A9" s="17">
        <v>11</v>
      </c>
      <c r="B9" s="17" t="s">
        <v>21</v>
      </c>
      <c r="C9" s="26">
        <v>312.26974200000001</v>
      </c>
      <c r="D9" s="23">
        <f>(C9*100)/C14</f>
        <v>2.4524256076828297</v>
      </c>
      <c r="E9" s="24">
        <v>2831.7840419999998</v>
      </c>
      <c r="F9" s="24">
        <f>(E9*100)/C14</f>
        <v>22.239553712598862</v>
      </c>
    </row>
    <row r="10" spans="1:13" x14ac:dyDescent="0.25">
      <c r="A10" s="17">
        <v>12</v>
      </c>
      <c r="B10" s="17" t="s">
        <v>15</v>
      </c>
      <c r="C10" s="26">
        <v>2.0592459999999999</v>
      </c>
      <c r="D10" s="23">
        <f>(C10*100)/C14</f>
        <v>1.6172388623289784E-2</v>
      </c>
      <c r="E10" s="24">
        <v>5.5484850000000003</v>
      </c>
      <c r="F10" s="24">
        <f>(E10*100)/C13</f>
        <v>0.23774521321182482</v>
      </c>
    </row>
    <row r="11" spans="1:13" x14ac:dyDescent="0.25">
      <c r="A11" s="17">
        <v>13</v>
      </c>
      <c r="B11" s="17" t="s">
        <v>16</v>
      </c>
      <c r="C11" s="26">
        <v>1.942448</v>
      </c>
      <c r="D11" s="23">
        <f>(C11*100)/C14</f>
        <v>1.5255109849203056E-2</v>
      </c>
      <c r="E11" s="24">
        <v>5.8273440000000001</v>
      </c>
      <c r="F11" s="24">
        <f>(E11*100)/C13</f>
        <v>0.24969395100439995</v>
      </c>
    </row>
    <row r="12" spans="1:13" x14ac:dyDescent="0.25">
      <c r="A12" s="17">
        <v>14</v>
      </c>
      <c r="B12" s="17" t="s">
        <v>22</v>
      </c>
      <c r="C12" s="27">
        <v>45.824627</v>
      </c>
      <c r="D12" s="23">
        <f>(C12*100)/C14</f>
        <v>0.35988593706691568</v>
      </c>
      <c r="E12" s="24">
        <v>137.47388100000001</v>
      </c>
      <c r="F12" s="24">
        <f>(E12*100)/C14</f>
        <v>1.0796578112007471</v>
      </c>
    </row>
    <row r="13" spans="1:13" x14ac:dyDescent="0.25">
      <c r="A13" s="62" t="s">
        <v>23</v>
      </c>
      <c r="B13" s="62"/>
      <c r="C13" s="23">
        <f>SUM(C4:C12)</f>
        <v>2333.7946219999999</v>
      </c>
      <c r="D13" s="23">
        <f>SUM(D4:D12)</f>
        <v>18.328569580287002</v>
      </c>
      <c r="E13" s="24">
        <f>SUM(E4:E12)</f>
        <v>8777.1689279999991</v>
      </c>
      <c r="F13" s="24">
        <f>SUM(F4:F12)</f>
        <v>229.20147095696416</v>
      </c>
    </row>
    <row r="14" spans="1:13" x14ac:dyDescent="0.25">
      <c r="A14" s="63" t="s">
        <v>24</v>
      </c>
      <c r="B14" s="63"/>
      <c r="C14" s="65">
        <v>12733.097428999999</v>
      </c>
      <c r="D14" s="66"/>
      <c r="E14" s="24"/>
      <c r="F14" s="24"/>
    </row>
    <row r="20" spans="8:8" x14ac:dyDescent="0.25">
      <c r="H20" s="32"/>
    </row>
    <row r="21" spans="8:8" x14ac:dyDescent="0.25">
      <c r="H21" s="32"/>
    </row>
    <row r="22" spans="8:8" x14ac:dyDescent="0.25">
      <c r="H22" s="32"/>
    </row>
    <row r="23" spans="8:8" x14ac:dyDescent="0.25">
      <c r="H23" s="32"/>
    </row>
    <row r="24" spans="8:8" x14ac:dyDescent="0.25">
      <c r="H24" s="32"/>
    </row>
    <row r="25" spans="8:8" x14ac:dyDescent="0.25">
      <c r="H25" s="32"/>
    </row>
    <row r="26" spans="8:8" x14ac:dyDescent="0.25">
      <c r="H26" s="32"/>
    </row>
    <row r="27" spans="8:8" x14ac:dyDescent="0.25">
      <c r="H27" s="32"/>
    </row>
    <row r="28" spans="8:8" x14ac:dyDescent="0.25">
      <c r="H28" s="32"/>
    </row>
    <row r="29" spans="8:8" x14ac:dyDescent="0.25">
      <c r="H29" s="32"/>
    </row>
    <row r="30" spans="8:8" x14ac:dyDescent="0.25">
      <c r="H30" s="32"/>
    </row>
    <row r="31" spans="8:8" x14ac:dyDescent="0.25">
      <c r="H31" s="32"/>
    </row>
    <row r="32" spans="8:8" x14ac:dyDescent="0.25">
      <c r="H32" s="32"/>
    </row>
    <row r="33" spans="8:24" x14ac:dyDescent="0.25">
      <c r="H33" s="32"/>
    </row>
    <row r="37" spans="8:24" ht="13.5" thickBot="1" x14ac:dyDescent="0.3"/>
    <row r="38" spans="8:24" x14ac:dyDescent="0.25">
      <c r="U38" s="57" t="s">
        <v>6</v>
      </c>
      <c r="V38" s="57" t="s">
        <v>5</v>
      </c>
      <c r="W38" s="57" t="s">
        <v>18</v>
      </c>
      <c r="X38" s="57" t="s">
        <v>25</v>
      </c>
    </row>
    <row r="39" spans="8:24" x14ac:dyDescent="0.25">
      <c r="U39" s="58"/>
      <c r="V39" s="58"/>
      <c r="W39" s="58"/>
      <c r="X39" s="58"/>
    </row>
    <row r="40" spans="8:24" ht="13.5" thickBot="1" x14ac:dyDescent="0.3">
      <c r="U40" s="59"/>
      <c r="V40" s="59"/>
      <c r="W40" s="59"/>
      <c r="X40" s="59"/>
    </row>
    <row r="41" spans="8:24" ht="13.5" thickBot="1" x14ac:dyDescent="0.3">
      <c r="U41" s="36">
        <v>2</v>
      </c>
      <c r="V41" s="33" t="s">
        <v>19</v>
      </c>
      <c r="W41" s="37">
        <v>1176.6707120000001</v>
      </c>
      <c r="X41" s="22">
        <f>(W41*100)/W51</f>
        <v>9.2410406702779042</v>
      </c>
    </row>
    <row r="42" spans="8:24" ht="39" thickBot="1" x14ac:dyDescent="0.3">
      <c r="U42" s="36">
        <v>3</v>
      </c>
      <c r="V42" s="34" t="s">
        <v>36</v>
      </c>
      <c r="W42" s="37">
        <v>398.20365600000002</v>
      </c>
      <c r="X42" s="22">
        <f>(W42*100)/W51</f>
        <v>3.1273117811309574</v>
      </c>
    </row>
    <row r="43" spans="8:24" ht="13.5" thickBot="1" x14ac:dyDescent="0.3">
      <c r="U43" s="36">
        <v>4</v>
      </c>
      <c r="V43" s="33" t="s">
        <v>12</v>
      </c>
      <c r="W43" s="37">
        <v>351.49029999999999</v>
      </c>
      <c r="X43" s="22">
        <f>(W43*100)/W51</f>
        <v>2.7604461676345191</v>
      </c>
    </row>
    <row r="44" spans="8:24" ht="13.5" thickBot="1" x14ac:dyDescent="0.3">
      <c r="U44" s="36">
        <v>6</v>
      </c>
      <c r="V44" s="33" t="s">
        <v>13</v>
      </c>
      <c r="W44" s="37">
        <v>1.7</v>
      </c>
      <c r="X44" s="22">
        <f>(W44*100)/W51</f>
        <v>1.3351032688465892E-2</v>
      </c>
    </row>
    <row r="45" spans="8:24" ht="13.5" thickBot="1" x14ac:dyDescent="0.3">
      <c r="U45" s="36">
        <v>10</v>
      </c>
      <c r="V45" s="33" t="s">
        <v>14</v>
      </c>
      <c r="W45" s="37">
        <v>43.633890999999998</v>
      </c>
      <c r="X45" s="22">
        <f>(W45*100)/W51</f>
        <v>0.34268088533291624</v>
      </c>
    </row>
    <row r="46" spans="8:24" ht="13.5" thickBot="1" x14ac:dyDescent="0.3">
      <c r="U46" s="36">
        <v>11</v>
      </c>
      <c r="V46" s="33" t="s">
        <v>37</v>
      </c>
      <c r="W46" s="37">
        <v>312.26974200000001</v>
      </c>
      <c r="X46" s="22">
        <f>(W46*100)/W51</f>
        <v>2.4524256076828297</v>
      </c>
    </row>
    <row r="47" spans="8:24" ht="13.5" thickBot="1" x14ac:dyDescent="0.3">
      <c r="U47" s="36">
        <v>12</v>
      </c>
      <c r="V47" s="33" t="s">
        <v>15</v>
      </c>
      <c r="W47" s="37">
        <v>2.0592459999999999</v>
      </c>
      <c r="X47" s="22">
        <f>(W47*100)/W51</f>
        <v>1.6172388623289784E-2</v>
      </c>
    </row>
    <row r="48" spans="8:24" ht="13.5" thickBot="1" x14ac:dyDescent="0.3">
      <c r="U48" s="36">
        <v>13</v>
      </c>
      <c r="V48" s="33" t="s">
        <v>16</v>
      </c>
      <c r="W48" s="37">
        <v>1.942448</v>
      </c>
      <c r="X48" s="22">
        <f>(W48*100)/W51</f>
        <v>1.5255109849203056E-2</v>
      </c>
    </row>
    <row r="49" spans="21:24" ht="13.5" thickBot="1" x14ac:dyDescent="0.3">
      <c r="U49" s="38">
        <v>14</v>
      </c>
      <c r="V49" s="35" t="s">
        <v>38</v>
      </c>
      <c r="W49" s="39">
        <v>45.824627</v>
      </c>
      <c r="X49" s="22">
        <f>(W49*100)/W51</f>
        <v>0.35988593706691568</v>
      </c>
    </row>
    <row r="50" spans="21:24" ht="14.25" thickTop="1" thickBot="1" x14ac:dyDescent="0.3">
      <c r="U50" s="60" t="s">
        <v>23</v>
      </c>
      <c r="V50" s="61"/>
      <c r="W50" s="22">
        <f>SUM(W41:W49)</f>
        <v>2333.7946219999999</v>
      </c>
      <c r="X50" s="22">
        <f>SUM(X41:X49)</f>
        <v>18.328569580287002</v>
      </c>
    </row>
    <row r="51" spans="21:24" ht="13.5" thickBot="1" x14ac:dyDescent="0.3">
      <c r="U51" s="53" t="s">
        <v>24</v>
      </c>
      <c r="V51" s="54"/>
      <c r="W51" s="55">
        <v>12733.097428999999</v>
      </c>
      <c r="X51" s="56"/>
    </row>
  </sheetData>
  <mergeCells count="16">
    <mergeCell ref="A13:B13"/>
    <mergeCell ref="A14:B14"/>
    <mergeCell ref="D1:D3"/>
    <mergeCell ref="E1:E3"/>
    <mergeCell ref="F1:F3"/>
    <mergeCell ref="A1:A3"/>
    <mergeCell ref="B1:B3"/>
    <mergeCell ref="C1:C3"/>
    <mergeCell ref="C14:D14"/>
    <mergeCell ref="U51:V51"/>
    <mergeCell ref="W51:X51"/>
    <mergeCell ref="U38:U40"/>
    <mergeCell ref="V38:V40"/>
    <mergeCell ref="W38:W40"/>
    <mergeCell ref="X38:X40"/>
    <mergeCell ref="U50:V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73"/>
  <sheetViews>
    <sheetView tabSelected="1" topLeftCell="A146" workbookViewId="0">
      <selection activeCell="E164" sqref="E164"/>
    </sheetView>
  </sheetViews>
  <sheetFormatPr defaultRowHeight="12.75" x14ac:dyDescent="0.25"/>
  <cols>
    <col min="1" max="1" width="12.5703125" style="7" customWidth="1"/>
    <col min="2" max="2" width="24.28515625" style="7" customWidth="1"/>
    <col min="3" max="3" width="4.85546875" style="7" customWidth="1"/>
    <col min="4" max="4" width="10.7109375" style="7" customWidth="1"/>
    <col min="5" max="5" width="8" style="7" customWidth="1"/>
    <col min="6" max="9" width="9.140625" style="7"/>
    <col min="10" max="10" width="18" style="7" customWidth="1"/>
    <col min="11" max="11" width="19.5703125" style="7" customWidth="1"/>
    <col min="12" max="13" width="7" style="7" customWidth="1"/>
    <col min="14" max="14" width="4" style="7" customWidth="1"/>
    <col min="15" max="15" width="6" style="7" customWidth="1"/>
    <col min="16" max="16" width="7" style="7" customWidth="1"/>
    <col min="17" max="17" width="5" style="7" customWidth="1"/>
    <col min="18" max="18" width="6" style="7" customWidth="1"/>
    <col min="19" max="19" width="5" style="7" customWidth="1"/>
    <col min="20" max="20" width="10.7109375" style="7" customWidth="1"/>
    <col min="21" max="21" width="5" style="7" customWidth="1"/>
    <col min="22" max="22" width="9.42578125" style="7" bestFit="1" customWidth="1"/>
    <col min="23" max="23" width="7" style="7" customWidth="1"/>
    <col min="24" max="24" width="10" style="7" bestFit="1" customWidth="1"/>
    <col min="25" max="25" width="7.42578125" style="7" customWidth="1"/>
    <col min="26" max="26" width="10.42578125" style="7" bestFit="1" customWidth="1"/>
    <col min="27" max="30" width="7" style="7" customWidth="1"/>
    <col min="31" max="32" width="5" style="7" customWidth="1"/>
    <col min="33" max="33" width="8.85546875" style="7" customWidth="1"/>
    <col min="34" max="34" width="10.7109375" style="7" bestFit="1" customWidth="1"/>
    <col min="35" max="16384" width="9.140625" style="7"/>
  </cols>
  <sheetData>
    <row r="1" spans="1:34" ht="25.5" x14ac:dyDescent="0.25">
      <c r="A1" s="6" t="s">
        <v>30</v>
      </c>
      <c r="B1" s="7" t="s">
        <v>29</v>
      </c>
      <c r="C1" s="7" t="s">
        <v>7</v>
      </c>
      <c r="D1" s="7" t="s">
        <v>31</v>
      </c>
      <c r="E1" s="7" t="s">
        <v>32</v>
      </c>
      <c r="F1" s="7" t="s">
        <v>34</v>
      </c>
      <c r="G1" s="7" t="s">
        <v>33</v>
      </c>
    </row>
    <row r="2" spans="1:34" ht="15" customHeight="1" x14ac:dyDescent="0.25">
      <c r="A2" s="70">
        <v>2</v>
      </c>
      <c r="B2" s="70" t="s">
        <v>19</v>
      </c>
      <c r="C2" s="81">
        <v>2020</v>
      </c>
      <c r="D2" s="8" t="s">
        <v>3</v>
      </c>
      <c r="E2" s="28">
        <v>405.10359099999999</v>
      </c>
    </row>
    <row r="3" spans="1:34" x14ac:dyDescent="0.25">
      <c r="A3" s="71"/>
      <c r="B3" s="71"/>
      <c r="C3" s="82"/>
      <c r="D3" s="9" t="s">
        <v>0</v>
      </c>
      <c r="E3" s="29">
        <v>771.56712100000004</v>
      </c>
    </row>
    <row r="4" spans="1:34" ht="15" x14ac:dyDescent="0.25">
      <c r="A4" s="71"/>
      <c r="B4" s="71"/>
      <c r="C4" s="78">
        <v>2021</v>
      </c>
      <c r="D4" s="8" t="s">
        <v>3</v>
      </c>
      <c r="E4" s="28">
        <v>405.10359099999999</v>
      </c>
      <c r="L4" s="10"/>
      <c r="M4" s="11"/>
    </row>
    <row r="5" spans="1:34" x14ac:dyDescent="0.25">
      <c r="A5" s="71"/>
      <c r="B5" s="71"/>
      <c r="C5" s="80"/>
      <c r="D5" s="9" t="s">
        <v>0</v>
      </c>
      <c r="E5" s="29">
        <v>771.56712100000004</v>
      </c>
    </row>
    <row r="6" spans="1:34" ht="15" x14ac:dyDescent="0.25">
      <c r="A6" s="71"/>
      <c r="B6" s="71"/>
      <c r="C6" s="78">
        <v>2022</v>
      </c>
      <c r="D6" s="8" t="s">
        <v>3</v>
      </c>
      <c r="E6" s="28">
        <v>405.10359099999999</v>
      </c>
      <c r="J6" s="10"/>
      <c r="K6" s="10"/>
      <c r="L6" s="10"/>
      <c r="M6" s="10"/>
      <c r="N6" s="10"/>
      <c r="O6" s="10"/>
      <c r="P6" s="10"/>
      <c r="Q6" s="10"/>
      <c r="R6" s="10"/>
    </row>
    <row r="7" spans="1:34" ht="15" x14ac:dyDescent="0.25">
      <c r="A7" s="71"/>
      <c r="B7" s="71"/>
      <c r="C7" s="80"/>
      <c r="D7" s="9" t="s">
        <v>0</v>
      </c>
      <c r="E7" s="29">
        <v>771.56712100000004</v>
      </c>
      <c r="L7" s="10"/>
      <c r="M7" s="10"/>
      <c r="N7" s="10"/>
      <c r="O7" s="10"/>
      <c r="P7" s="10"/>
      <c r="Q7" s="10"/>
      <c r="R7" s="10"/>
    </row>
    <row r="8" spans="1:34" ht="15" x14ac:dyDescent="0.25">
      <c r="A8" s="71"/>
      <c r="B8" s="71"/>
      <c r="C8" s="78">
        <v>2023</v>
      </c>
      <c r="D8" s="8" t="s">
        <v>3</v>
      </c>
      <c r="E8" s="28">
        <v>405.10359099999999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15" x14ac:dyDescent="0.25">
      <c r="A9" s="71"/>
      <c r="B9" s="71"/>
      <c r="C9" s="80"/>
      <c r="D9" s="9" t="s">
        <v>0</v>
      </c>
      <c r="E9" s="29">
        <v>771.56712100000004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4" ht="15" x14ac:dyDescent="0.25">
      <c r="A10" s="71"/>
      <c r="B10" s="71"/>
      <c r="C10" s="78">
        <v>2024</v>
      </c>
      <c r="D10" s="8" t="s">
        <v>3</v>
      </c>
      <c r="E10" s="28">
        <v>405.10359099999999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15" x14ac:dyDescent="0.25">
      <c r="A11" s="71"/>
      <c r="B11" s="71"/>
      <c r="C11" s="80"/>
      <c r="D11" s="9" t="s">
        <v>0</v>
      </c>
      <c r="E11" s="29">
        <v>771.56712100000004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2" spans="1:34" ht="15" x14ac:dyDescent="0.25">
      <c r="A12" s="71"/>
      <c r="B12" s="71"/>
      <c r="C12" s="78">
        <v>2025</v>
      </c>
      <c r="D12" s="8" t="s">
        <v>3</v>
      </c>
      <c r="E12" s="28">
        <v>405.10359099999999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1:34" ht="15.75" customHeight="1" x14ac:dyDescent="0.25">
      <c r="A13" s="71"/>
      <c r="B13" s="71"/>
      <c r="C13" s="80"/>
      <c r="D13" s="9" t="s">
        <v>0</v>
      </c>
      <c r="E13" s="29">
        <v>771.56712100000004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34" ht="15" x14ac:dyDescent="0.25">
      <c r="A14" s="71"/>
      <c r="B14" s="71"/>
      <c r="C14" s="78">
        <v>2026</v>
      </c>
      <c r="D14" s="8" t="s">
        <v>3</v>
      </c>
      <c r="E14" s="28">
        <v>405.10359099999999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34" ht="15" x14ac:dyDescent="0.25">
      <c r="A15" s="71"/>
      <c r="B15" s="71"/>
      <c r="C15" s="80"/>
      <c r="D15" s="9" t="s">
        <v>0</v>
      </c>
      <c r="E15" s="29">
        <v>771.56712100000004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34" ht="15" x14ac:dyDescent="0.25">
      <c r="A16" s="71"/>
      <c r="B16" s="71"/>
      <c r="C16" s="78">
        <v>2027</v>
      </c>
      <c r="D16" s="8" t="s">
        <v>3</v>
      </c>
      <c r="E16" s="28">
        <v>405.10359099999999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" x14ac:dyDescent="0.25">
      <c r="A17" s="71"/>
      <c r="B17" s="71"/>
      <c r="C17" s="80"/>
      <c r="D17" s="9" t="s">
        <v>0</v>
      </c>
      <c r="E17" s="29">
        <v>771.56712100000004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" x14ac:dyDescent="0.25">
      <c r="A18" s="71"/>
      <c r="B18" s="71"/>
      <c r="C18" s="78">
        <v>2028</v>
      </c>
      <c r="D18" s="8" t="s">
        <v>3</v>
      </c>
      <c r="E18" s="28">
        <v>405.10359099999999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" x14ac:dyDescent="0.25">
      <c r="A19" s="71"/>
      <c r="B19" s="71"/>
      <c r="C19" s="80"/>
      <c r="D19" s="9" t="s">
        <v>0</v>
      </c>
      <c r="E19" s="29">
        <v>771.56712100000004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" x14ac:dyDescent="0.25">
      <c r="A20" s="71"/>
      <c r="B20" s="71"/>
      <c r="C20" s="78">
        <v>2029</v>
      </c>
      <c r="D20" s="8" t="s">
        <v>3</v>
      </c>
      <c r="E20" s="28">
        <v>405.10359099999999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" x14ac:dyDescent="0.25">
      <c r="A21" s="72"/>
      <c r="B21" s="72"/>
      <c r="C21" s="80"/>
      <c r="D21" s="1" t="s">
        <v>0</v>
      </c>
      <c r="E21" s="30">
        <v>771.56712100000004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" customHeight="1" x14ac:dyDescent="0.25">
      <c r="A22" s="67">
        <v>3</v>
      </c>
      <c r="B22" s="67" t="s">
        <v>20</v>
      </c>
      <c r="C22" s="76">
        <v>2020</v>
      </c>
      <c r="D22" s="4" t="s">
        <v>3</v>
      </c>
      <c r="E22" s="28">
        <v>121.114294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" x14ac:dyDescent="0.25">
      <c r="A23" s="68"/>
      <c r="B23" s="68"/>
      <c r="C23" s="77"/>
      <c r="D23" s="12" t="s">
        <v>0</v>
      </c>
      <c r="E23" s="29">
        <v>277.08936199999999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" x14ac:dyDescent="0.25">
      <c r="A24" s="68"/>
      <c r="B24" s="68"/>
      <c r="C24" s="73">
        <v>2021</v>
      </c>
      <c r="D24" s="4" t="s">
        <v>3</v>
      </c>
      <c r="E24" s="28">
        <v>121.114294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" x14ac:dyDescent="0.25">
      <c r="A25" s="68"/>
      <c r="B25" s="68"/>
      <c r="C25" s="75"/>
      <c r="D25" s="12" t="s">
        <v>0</v>
      </c>
      <c r="E25" s="29">
        <v>277.08936199999999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" x14ac:dyDescent="0.25">
      <c r="A26" s="68"/>
      <c r="B26" s="68"/>
      <c r="C26" s="73">
        <v>2022</v>
      </c>
      <c r="D26" s="4" t="s">
        <v>3</v>
      </c>
      <c r="E26" s="28">
        <v>121.114294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" x14ac:dyDescent="0.25">
      <c r="A27" s="68"/>
      <c r="B27" s="68"/>
      <c r="C27" s="75"/>
      <c r="D27" s="12" t="s">
        <v>0</v>
      </c>
      <c r="E27" s="29">
        <v>277.08936199999999</v>
      </c>
      <c r="L27" s="10"/>
      <c r="M27" s="10"/>
      <c r="N27" s="10"/>
    </row>
    <row r="28" spans="1:20" x14ac:dyDescent="0.25">
      <c r="A28" s="68"/>
      <c r="B28" s="68"/>
      <c r="C28" s="73">
        <v>2023</v>
      </c>
      <c r="D28" s="4" t="s">
        <v>3</v>
      </c>
      <c r="E28" s="28">
        <v>121.114294</v>
      </c>
    </row>
    <row r="29" spans="1:20" x14ac:dyDescent="0.25">
      <c r="A29" s="68"/>
      <c r="B29" s="68"/>
      <c r="C29" s="75"/>
      <c r="D29" s="12" t="s">
        <v>0</v>
      </c>
      <c r="E29" s="29">
        <v>277.08936199999999</v>
      </c>
    </row>
    <row r="30" spans="1:20" x14ac:dyDescent="0.25">
      <c r="A30" s="68"/>
      <c r="B30" s="68"/>
      <c r="C30" s="73">
        <v>2024</v>
      </c>
      <c r="D30" s="4" t="s">
        <v>3</v>
      </c>
      <c r="E30" s="28">
        <v>121.114294</v>
      </c>
    </row>
    <row r="31" spans="1:20" x14ac:dyDescent="0.25">
      <c r="A31" s="68"/>
      <c r="B31" s="68"/>
      <c r="C31" s="74"/>
      <c r="D31" s="12" t="s">
        <v>0</v>
      </c>
      <c r="E31" s="29">
        <v>277.08936199999999</v>
      </c>
    </row>
    <row r="32" spans="1:20" x14ac:dyDescent="0.25">
      <c r="A32" s="68"/>
      <c r="B32" s="68"/>
      <c r="C32" s="73">
        <v>2025</v>
      </c>
      <c r="D32" s="4" t="s">
        <v>3</v>
      </c>
      <c r="E32" s="28">
        <v>121.114294</v>
      </c>
    </row>
    <row r="33" spans="1:5" x14ac:dyDescent="0.25">
      <c r="A33" s="68"/>
      <c r="B33" s="68"/>
      <c r="C33" s="75"/>
      <c r="D33" s="12" t="s">
        <v>0</v>
      </c>
      <c r="E33" s="29">
        <v>277.08936199999999</v>
      </c>
    </row>
    <row r="34" spans="1:5" x14ac:dyDescent="0.25">
      <c r="A34" s="68"/>
      <c r="B34" s="68"/>
      <c r="C34" s="73">
        <v>2026</v>
      </c>
      <c r="D34" s="4" t="s">
        <v>3</v>
      </c>
      <c r="E34" s="28">
        <v>121.114294</v>
      </c>
    </row>
    <row r="35" spans="1:5" x14ac:dyDescent="0.25">
      <c r="A35" s="68"/>
      <c r="B35" s="68"/>
      <c r="C35" s="75"/>
      <c r="D35" s="12" t="s">
        <v>0</v>
      </c>
      <c r="E35" s="29">
        <v>277.08936199999999</v>
      </c>
    </row>
    <row r="36" spans="1:5" x14ac:dyDescent="0.25">
      <c r="A36" s="68"/>
      <c r="B36" s="68"/>
      <c r="C36" s="73">
        <v>2027</v>
      </c>
      <c r="D36" s="4" t="s">
        <v>3</v>
      </c>
      <c r="E36" s="28">
        <v>121.114294</v>
      </c>
    </row>
    <row r="37" spans="1:5" x14ac:dyDescent="0.25">
      <c r="A37" s="68"/>
      <c r="B37" s="68"/>
      <c r="C37" s="75"/>
      <c r="D37" s="12" t="s">
        <v>0</v>
      </c>
      <c r="E37" s="29">
        <v>277.08936199999999</v>
      </c>
    </row>
    <row r="38" spans="1:5" x14ac:dyDescent="0.25">
      <c r="A38" s="68"/>
      <c r="B38" s="68"/>
      <c r="C38" s="73">
        <v>2028</v>
      </c>
      <c r="D38" s="4" t="s">
        <v>3</v>
      </c>
      <c r="E38" s="28">
        <v>121.114294</v>
      </c>
    </row>
    <row r="39" spans="1:5" x14ac:dyDescent="0.25">
      <c r="A39" s="68"/>
      <c r="B39" s="68"/>
      <c r="C39" s="75"/>
      <c r="D39" s="12" t="s">
        <v>0</v>
      </c>
      <c r="E39" s="29">
        <v>277.08936199999999</v>
      </c>
    </row>
    <row r="40" spans="1:5" x14ac:dyDescent="0.25">
      <c r="A40" s="68"/>
      <c r="B40" s="68"/>
      <c r="C40" s="73">
        <v>2029</v>
      </c>
      <c r="D40" s="4" t="s">
        <v>3</v>
      </c>
      <c r="E40" s="28">
        <v>121.114294</v>
      </c>
    </row>
    <row r="41" spans="1:5" x14ac:dyDescent="0.25">
      <c r="A41" s="69"/>
      <c r="B41" s="69"/>
      <c r="C41" s="75"/>
      <c r="D41" s="12" t="s">
        <v>0</v>
      </c>
      <c r="E41" s="29">
        <v>277.08936199999999</v>
      </c>
    </row>
    <row r="42" spans="1:5" x14ac:dyDescent="0.25">
      <c r="A42" s="67">
        <v>4</v>
      </c>
      <c r="B42" s="67" t="s">
        <v>12</v>
      </c>
      <c r="C42" s="76">
        <v>2020</v>
      </c>
      <c r="D42" s="4" t="s">
        <v>4</v>
      </c>
      <c r="E42" s="28">
        <v>29.114622000000001</v>
      </c>
    </row>
    <row r="43" spans="1:5" x14ac:dyDescent="0.25">
      <c r="A43" s="68"/>
      <c r="B43" s="68"/>
      <c r="C43" s="77"/>
      <c r="D43" s="5" t="s">
        <v>0</v>
      </c>
      <c r="E43" s="30">
        <v>322.37567799999999</v>
      </c>
    </row>
    <row r="44" spans="1:5" x14ac:dyDescent="0.25">
      <c r="A44" s="68"/>
      <c r="B44" s="68"/>
      <c r="C44" s="73">
        <v>2021</v>
      </c>
      <c r="D44" s="4" t="s">
        <v>4</v>
      </c>
      <c r="E44" s="28">
        <v>29.114622000000001</v>
      </c>
    </row>
    <row r="45" spans="1:5" x14ac:dyDescent="0.25">
      <c r="A45" s="68"/>
      <c r="B45" s="68"/>
      <c r="C45" s="74"/>
      <c r="D45" s="5" t="s">
        <v>1</v>
      </c>
      <c r="E45" s="30">
        <v>18.434304999999998</v>
      </c>
    </row>
    <row r="46" spans="1:5" x14ac:dyDescent="0.25">
      <c r="A46" s="68"/>
      <c r="B46" s="68"/>
      <c r="C46" s="75"/>
      <c r="D46" s="12" t="s">
        <v>0</v>
      </c>
      <c r="E46" s="31">
        <v>303.941373</v>
      </c>
    </row>
    <row r="47" spans="1:5" x14ac:dyDescent="0.25">
      <c r="A47" s="68"/>
      <c r="B47" s="68"/>
      <c r="C47" s="73">
        <v>2022</v>
      </c>
      <c r="D47" s="4" t="s">
        <v>4</v>
      </c>
      <c r="E47" s="28">
        <v>29.114622000000001</v>
      </c>
    </row>
    <row r="48" spans="1:5" x14ac:dyDescent="0.25">
      <c r="A48" s="68"/>
      <c r="B48" s="68"/>
      <c r="C48" s="74"/>
      <c r="D48" s="5" t="s">
        <v>1</v>
      </c>
      <c r="E48" s="30">
        <v>21.297768999999999</v>
      </c>
    </row>
    <row r="49" spans="1:5" x14ac:dyDescent="0.25">
      <c r="A49" s="68"/>
      <c r="B49" s="68"/>
      <c r="C49" s="75"/>
      <c r="D49" s="12" t="s">
        <v>0</v>
      </c>
      <c r="E49" s="31">
        <v>301.07790799999998</v>
      </c>
    </row>
    <row r="50" spans="1:5" x14ac:dyDescent="0.25">
      <c r="A50" s="68"/>
      <c r="B50" s="68"/>
      <c r="C50" s="73">
        <v>2023</v>
      </c>
      <c r="D50" s="4" t="s">
        <v>4</v>
      </c>
      <c r="E50" s="30">
        <v>29.114622000000001</v>
      </c>
    </row>
    <row r="51" spans="1:5" x14ac:dyDescent="0.25">
      <c r="A51" s="68"/>
      <c r="B51" s="68"/>
      <c r="C51" s="75"/>
      <c r="D51" s="12" t="s">
        <v>0</v>
      </c>
      <c r="E51" s="29">
        <v>322.37567799999999</v>
      </c>
    </row>
    <row r="52" spans="1:5" x14ac:dyDescent="0.25">
      <c r="A52" s="68"/>
      <c r="B52" s="68"/>
      <c r="C52" s="73">
        <v>2024</v>
      </c>
      <c r="D52" s="4" t="s">
        <v>4</v>
      </c>
      <c r="E52" s="28">
        <v>29.114622000000001</v>
      </c>
    </row>
    <row r="53" spans="1:5" x14ac:dyDescent="0.25">
      <c r="A53" s="68"/>
      <c r="B53" s="68"/>
      <c r="C53" s="74"/>
      <c r="D53" s="5" t="s">
        <v>1</v>
      </c>
      <c r="E53" s="30">
        <v>18.434304999999998</v>
      </c>
    </row>
    <row r="54" spans="1:5" x14ac:dyDescent="0.25">
      <c r="A54" s="68"/>
      <c r="B54" s="68"/>
      <c r="C54" s="74"/>
      <c r="D54" s="12" t="s">
        <v>0</v>
      </c>
      <c r="E54" s="31">
        <v>303.941373</v>
      </c>
    </row>
    <row r="55" spans="1:5" x14ac:dyDescent="0.25">
      <c r="A55" s="68"/>
      <c r="B55" s="68"/>
      <c r="C55" s="73">
        <v>2025</v>
      </c>
      <c r="D55" s="4" t="s">
        <v>4</v>
      </c>
      <c r="E55" s="28">
        <v>29.114622000000001</v>
      </c>
    </row>
    <row r="56" spans="1:5" x14ac:dyDescent="0.25">
      <c r="A56" s="68"/>
      <c r="B56" s="68"/>
      <c r="C56" s="74"/>
      <c r="D56" s="5" t="s">
        <v>1</v>
      </c>
      <c r="E56" s="30">
        <v>21.297768999999999</v>
      </c>
    </row>
    <row r="57" spans="1:5" x14ac:dyDescent="0.25">
      <c r="A57" s="68"/>
      <c r="B57" s="68"/>
      <c r="C57" s="75"/>
      <c r="D57" s="12" t="s">
        <v>0</v>
      </c>
      <c r="E57" s="31">
        <v>301.07790799999998</v>
      </c>
    </row>
    <row r="58" spans="1:5" ht="12.75" customHeight="1" x14ac:dyDescent="0.25">
      <c r="A58" s="68"/>
      <c r="B58" s="68"/>
      <c r="C58" s="73">
        <v>2026</v>
      </c>
      <c r="D58" s="4" t="s">
        <v>4</v>
      </c>
      <c r="E58" s="28">
        <v>29.114622000000001</v>
      </c>
    </row>
    <row r="59" spans="1:5" x14ac:dyDescent="0.25">
      <c r="A59" s="68"/>
      <c r="B59" s="68"/>
      <c r="C59" s="75"/>
      <c r="D59" s="5" t="s">
        <v>0</v>
      </c>
      <c r="E59" s="30">
        <v>322.37567799999999</v>
      </c>
    </row>
    <row r="60" spans="1:5" x14ac:dyDescent="0.25">
      <c r="A60" s="68"/>
      <c r="B60" s="68"/>
      <c r="C60" s="78">
        <v>2027</v>
      </c>
      <c r="D60" s="4" t="s">
        <v>4</v>
      </c>
      <c r="E60" s="28">
        <v>29.114622000000001</v>
      </c>
    </row>
    <row r="61" spans="1:5" x14ac:dyDescent="0.25">
      <c r="A61" s="68"/>
      <c r="B61" s="68"/>
      <c r="C61" s="79"/>
      <c r="D61" s="5" t="s">
        <v>1</v>
      </c>
      <c r="E61" s="30">
        <v>18.434304999999998</v>
      </c>
    </row>
    <row r="62" spans="1:5" x14ac:dyDescent="0.25">
      <c r="A62" s="68"/>
      <c r="B62" s="68"/>
      <c r="C62" s="79"/>
      <c r="D62" s="12" t="s">
        <v>0</v>
      </c>
      <c r="E62" s="31">
        <v>303.941373</v>
      </c>
    </row>
    <row r="63" spans="1:5" ht="15" customHeight="1" x14ac:dyDescent="0.25">
      <c r="A63" s="68"/>
      <c r="B63" s="68"/>
      <c r="C63" s="78">
        <v>2028</v>
      </c>
      <c r="D63" s="4" t="s">
        <v>4</v>
      </c>
      <c r="E63" s="28">
        <v>29.114622000000001</v>
      </c>
    </row>
    <row r="64" spans="1:5" x14ac:dyDescent="0.25">
      <c r="A64" s="68"/>
      <c r="B64" s="68"/>
      <c r="C64" s="79"/>
      <c r="D64" s="5" t="s">
        <v>1</v>
      </c>
      <c r="E64" s="30">
        <v>21.297768999999999</v>
      </c>
    </row>
    <row r="65" spans="1:5" x14ac:dyDescent="0.25">
      <c r="A65" s="68"/>
      <c r="B65" s="68"/>
      <c r="C65" s="80"/>
      <c r="D65" s="12" t="s">
        <v>0</v>
      </c>
      <c r="E65" s="31">
        <v>301.07790799999998</v>
      </c>
    </row>
    <row r="66" spans="1:5" x14ac:dyDescent="0.25">
      <c r="A66" s="68"/>
      <c r="B66" s="68"/>
      <c r="C66" s="81">
        <v>2029</v>
      </c>
      <c r="D66" s="4" t="s">
        <v>4</v>
      </c>
      <c r="E66" s="28">
        <v>29.114622000000001</v>
      </c>
    </row>
    <row r="67" spans="1:5" x14ac:dyDescent="0.25">
      <c r="A67" s="69"/>
      <c r="B67" s="69"/>
      <c r="C67" s="82"/>
      <c r="D67" s="5" t="s">
        <v>0</v>
      </c>
      <c r="E67" s="30">
        <v>322.37567799999999</v>
      </c>
    </row>
    <row r="68" spans="1:5" x14ac:dyDescent="0.25">
      <c r="A68" s="70">
        <v>6</v>
      </c>
      <c r="B68" s="67" t="s">
        <v>13</v>
      </c>
      <c r="C68" s="76">
        <v>2020</v>
      </c>
      <c r="D68" s="4" t="s">
        <v>1</v>
      </c>
      <c r="E68" s="28">
        <v>1.7</v>
      </c>
    </row>
    <row r="69" spans="1:5" x14ac:dyDescent="0.25">
      <c r="A69" s="71"/>
      <c r="B69" s="68"/>
      <c r="C69" s="77"/>
      <c r="D69" s="12" t="s">
        <v>0</v>
      </c>
      <c r="E69" s="29">
        <v>0</v>
      </c>
    </row>
    <row r="70" spans="1:5" x14ac:dyDescent="0.25">
      <c r="A70" s="71"/>
      <c r="B70" s="68"/>
      <c r="C70" s="73">
        <v>2021</v>
      </c>
      <c r="D70" s="4" t="s">
        <v>1</v>
      </c>
      <c r="E70" s="28">
        <v>1.7</v>
      </c>
    </row>
    <row r="71" spans="1:5" x14ac:dyDescent="0.25">
      <c r="A71" s="71"/>
      <c r="B71" s="68"/>
      <c r="C71" s="75"/>
      <c r="D71" s="12" t="s">
        <v>0</v>
      </c>
      <c r="E71" s="29">
        <v>0</v>
      </c>
    </row>
    <row r="72" spans="1:5" x14ac:dyDescent="0.25">
      <c r="A72" s="71"/>
      <c r="B72" s="68"/>
      <c r="C72" s="73">
        <v>2022</v>
      </c>
      <c r="D72" s="4" t="s">
        <v>1</v>
      </c>
      <c r="E72" s="28">
        <v>1.7</v>
      </c>
    </row>
    <row r="73" spans="1:5" x14ac:dyDescent="0.25">
      <c r="A73" s="71"/>
      <c r="B73" s="68"/>
      <c r="C73" s="74"/>
      <c r="D73" s="12" t="s">
        <v>0</v>
      </c>
      <c r="E73" s="29">
        <v>0</v>
      </c>
    </row>
    <row r="74" spans="1:5" x14ac:dyDescent="0.25">
      <c r="A74" s="71"/>
      <c r="B74" s="68"/>
      <c r="C74" s="73">
        <v>2023</v>
      </c>
      <c r="D74" s="4" t="s">
        <v>1</v>
      </c>
      <c r="E74" s="28">
        <v>1.7</v>
      </c>
    </row>
    <row r="75" spans="1:5" x14ac:dyDescent="0.25">
      <c r="A75" s="71"/>
      <c r="B75" s="68"/>
      <c r="C75" s="75"/>
      <c r="D75" s="12" t="s">
        <v>0</v>
      </c>
      <c r="E75" s="29">
        <v>0</v>
      </c>
    </row>
    <row r="76" spans="1:5" x14ac:dyDescent="0.25">
      <c r="A76" s="71"/>
      <c r="B76" s="68"/>
      <c r="C76" s="74">
        <v>2024</v>
      </c>
      <c r="D76" s="4" t="s">
        <v>1</v>
      </c>
      <c r="E76" s="28">
        <v>1.7</v>
      </c>
    </row>
    <row r="77" spans="1:5" x14ac:dyDescent="0.25">
      <c r="A77" s="71"/>
      <c r="B77" s="68"/>
      <c r="C77" s="74"/>
      <c r="D77" s="12" t="s">
        <v>0</v>
      </c>
      <c r="E77" s="29">
        <v>0</v>
      </c>
    </row>
    <row r="78" spans="1:5" x14ac:dyDescent="0.25">
      <c r="A78" s="71"/>
      <c r="B78" s="68"/>
      <c r="C78" s="73">
        <v>2025</v>
      </c>
      <c r="D78" s="4" t="s">
        <v>1</v>
      </c>
      <c r="E78" s="28">
        <v>1.7</v>
      </c>
    </row>
    <row r="79" spans="1:5" x14ac:dyDescent="0.25">
      <c r="A79" s="71"/>
      <c r="B79" s="68"/>
      <c r="C79" s="74"/>
      <c r="D79" s="12" t="s">
        <v>0</v>
      </c>
      <c r="E79" s="29">
        <v>0</v>
      </c>
    </row>
    <row r="80" spans="1:5" x14ac:dyDescent="0.25">
      <c r="A80" s="71"/>
      <c r="B80" s="68"/>
      <c r="C80" s="73">
        <v>2026</v>
      </c>
      <c r="D80" s="4" t="s">
        <v>1</v>
      </c>
      <c r="E80" s="28">
        <v>1.7</v>
      </c>
    </row>
    <row r="81" spans="1:5" x14ac:dyDescent="0.25">
      <c r="A81" s="71"/>
      <c r="B81" s="68"/>
      <c r="C81" s="75"/>
      <c r="D81" s="12" t="s">
        <v>0</v>
      </c>
      <c r="E81" s="29">
        <v>0</v>
      </c>
    </row>
    <row r="82" spans="1:5" x14ac:dyDescent="0.25">
      <c r="A82" s="71"/>
      <c r="B82" s="68"/>
      <c r="C82" s="78">
        <v>2027</v>
      </c>
      <c r="D82" s="4" t="s">
        <v>1</v>
      </c>
      <c r="E82" s="28">
        <v>1.7</v>
      </c>
    </row>
    <row r="83" spans="1:5" x14ac:dyDescent="0.25">
      <c r="A83" s="71"/>
      <c r="B83" s="68"/>
      <c r="C83" s="79"/>
      <c r="D83" s="12" t="s">
        <v>0</v>
      </c>
      <c r="E83" s="29">
        <v>0</v>
      </c>
    </row>
    <row r="84" spans="1:5" x14ac:dyDescent="0.25">
      <c r="A84" s="71"/>
      <c r="B84" s="68"/>
      <c r="C84" s="78">
        <v>2028</v>
      </c>
      <c r="D84" s="4" t="s">
        <v>1</v>
      </c>
      <c r="E84" s="28">
        <v>1.7</v>
      </c>
    </row>
    <row r="85" spans="1:5" x14ac:dyDescent="0.25">
      <c r="A85" s="71"/>
      <c r="B85" s="68"/>
      <c r="C85" s="80"/>
      <c r="D85" s="12" t="s">
        <v>0</v>
      </c>
      <c r="E85" s="29">
        <v>0</v>
      </c>
    </row>
    <row r="86" spans="1:5" x14ac:dyDescent="0.25">
      <c r="A86" s="71"/>
      <c r="B86" s="68"/>
      <c r="C86" s="81">
        <v>2029</v>
      </c>
      <c r="D86" s="4" t="s">
        <v>1</v>
      </c>
      <c r="E86" s="28">
        <v>1.7</v>
      </c>
    </row>
    <row r="87" spans="1:5" x14ac:dyDescent="0.25">
      <c r="A87" s="72"/>
      <c r="B87" s="69"/>
      <c r="C87" s="82"/>
      <c r="D87" s="12" t="s">
        <v>0</v>
      </c>
      <c r="E87" s="29">
        <v>0</v>
      </c>
    </row>
    <row r="88" spans="1:5" x14ac:dyDescent="0.25">
      <c r="A88" s="70">
        <v>10</v>
      </c>
      <c r="B88" s="70" t="s">
        <v>14</v>
      </c>
      <c r="C88" s="76">
        <v>2020</v>
      </c>
      <c r="D88" s="4" t="s">
        <v>2</v>
      </c>
      <c r="E88" s="28">
        <v>11.311064999999999</v>
      </c>
    </row>
    <row r="89" spans="1:5" x14ac:dyDescent="0.25">
      <c r="A89" s="71"/>
      <c r="B89" s="71"/>
      <c r="C89" s="77"/>
      <c r="D89" s="12" t="s">
        <v>0</v>
      </c>
      <c r="E89" s="29">
        <v>32.322825999999999</v>
      </c>
    </row>
    <row r="90" spans="1:5" x14ac:dyDescent="0.25">
      <c r="A90" s="71"/>
      <c r="B90" s="71"/>
      <c r="C90" s="73">
        <v>2021</v>
      </c>
      <c r="D90" s="4" t="s">
        <v>2</v>
      </c>
      <c r="E90" s="28">
        <v>8.4350339999999999</v>
      </c>
    </row>
    <row r="91" spans="1:5" x14ac:dyDescent="0.25">
      <c r="A91" s="71"/>
      <c r="B91" s="71"/>
      <c r="C91" s="75"/>
      <c r="D91" s="12" t="s">
        <v>0</v>
      </c>
      <c r="E91" s="29">
        <v>35.198856999999997</v>
      </c>
    </row>
    <row r="92" spans="1:5" x14ac:dyDescent="0.25">
      <c r="A92" s="71"/>
      <c r="B92" s="71"/>
      <c r="C92" s="73">
        <v>2022</v>
      </c>
      <c r="D92" s="4" t="s">
        <v>2</v>
      </c>
      <c r="E92" s="28">
        <v>8.696688</v>
      </c>
    </row>
    <row r="93" spans="1:5" x14ac:dyDescent="0.25">
      <c r="A93" s="71"/>
      <c r="B93" s="71"/>
      <c r="C93" s="74"/>
      <c r="D93" s="12" t="s">
        <v>0</v>
      </c>
      <c r="E93" s="29">
        <v>34.937202999999997</v>
      </c>
    </row>
    <row r="94" spans="1:5" x14ac:dyDescent="0.25">
      <c r="A94" s="71"/>
      <c r="B94" s="71"/>
      <c r="C94" s="73">
        <v>2023</v>
      </c>
      <c r="D94" s="4" t="s">
        <v>2</v>
      </c>
      <c r="E94" s="28">
        <v>15.191103999999999</v>
      </c>
    </row>
    <row r="95" spans="1:5" x14ac:dyDescent="0.25">
      <c r="A95" s="71"/>
      <c r="B95" s="71"/>
      <c r="C95" s="75"/>
      <c r="D95" s="12" t="s">
        <v>0</v>
      </c>
      <c r="E95" s="29">
        <v>28.442786999999999</v>
      </c>
    </row>
    <row r="96" spans="1:5" x14ac:dyDescent="0.25">
      <c r="A96" s="71"/>
      <c r="B96" s="71"/>
      <c r="C96" s="74">
        <v>2024</v>
      </c>
      <c r="D96" s="4" t="s">
        <v>2</v>
      </c>
      <c r="E96" s="28">
        <v>11.311064999999999</v>
      </c>
    </row>
    <row r="97" spans="1:5" x14ac:dyDescent="0.25">
      <c r="A97" s="71"/>
      <c r="B97" s="71"/>
      <c r="C97" s="74"/>
      <c r="D97" s="12" t="s">
        <v>0</v>
      </c>
      <c r="E97" s="29">
        <v>32.322825999999999</v>
      </c>
    </row>
    <row r="98" spans="1:5" x14ac:dyDescent="0.25">
      <c r="A98" s="71"/>
      <c r="B98" s="71"/>
      <c r="C98" s="73">
        <v>2025</v>
      </c>
      <c r="D98" s="4" t="s">
        <v>2</v>
      </c>
      <c r="E98" s="28">
        <v>8.4350339999999999</v>
      </c>
    </row>
    <row r="99" spans="1:5" x14ac:dyDescent="0.25">
      <c r="A99" s="71"/>
      <c r="B99" s="71"/>
      <c r="C99" s="74"/>
      <c r="D99" s="12" t="s">
        <v>0</v>
      </c>
      <c r="E99" s="29">
        <v>35.198856999999997</v>
      </c>
    </row>
    <row r="100" spans="1:5" x14ac:dyDescent="0.25">
      <c r="A100" s="71"/>
      <c r="B100" s="71"/>
      <c r="C100" s="73">
        <v>2026</v>
      </c>
      <c r="D100" s="4" t="s">
        <v>2</v>
      </c>
      <c r="E100" s="28">
        <v>8.696688</v>
      </c>
    </row>
    <row r="101" spans="1:5" x14ac:dyDescent="0.25">
      <c r="A101" s="71"/>
      <c r="B101" s="71"/>
      <c r="C101" s="75"/>
      <c r="D101" s="12" t="s">
        <v>0</v>
      </c>
      <c r="E101" s="29">
        <v>34.937202999999997</v>
      </c>
    </row>
    <row r="102" spans="1:5" x14ac:dyDescent="0.25">
      <c r="A102" s="71"/>
      <c r="B102" s="71"/>
      <c r="C102" s="78">
        <v>2027</v>
      </c>
      <c r="D102" s="4" t="s">
        <v>2</v>
      </c>
      <c r="E102" s="28">
        <v>15.191103999999999</v>
      </c>
    </row>
    <row r="103" spans="1:5" x14ac:dyDescent="0.25">
      <c r="A103" s="71"/>
      <c r="B103" s="71"/>
      <c r="C103" s="79"/>
      <c r="D103" s="12" t="s">
        <v>0</v>
      </c>
      <c r="E103" s="29">
        <v>28.442786999999999</v>
      </c>
    </row>
    <row r="104" spans="1:5" x14ac:dyDescent="0.25">
      <c r="A104" s="71"/>
      <c r="B104" s="71"/>
      <c r="C104" s="78">
        <v>2028</v>
      </c>
      <c r="D104" s="4" t="s">
        <v>2</v>
      </c>
      <c r="E104" s="28">
        <v>11.311064999999999</v>
      </c>
    </row>
    <row r="105" spans="1:5" x14ac:dyDescent="0.25">
      <c r="A105" s="71"/>
      <c r="B105" s="71"/>
      <c r="C105" s="80"/>
      <c r="D105" s="12" t="s">
        <v>0</v>
      </c>
      <c r="E105" s="29">
        <v>32.322825999999999</v>
      </c>
    </row>
    <row r="106" spans="1:5" x14ac:dyDescent="0.25">
      <c r="A106" s="71"/>
      <c r="B106" s="71"/>
      <c r="C106" s="81">
        <v>2029</v>
      </c>
      <c r="D106" s="4" t="s">
        <v>2</v>
      </c>
      <c r="E106" s="28">
        <v>8.4350339999999999</v>
      </c>
    </row>
    <row r="107" spans="1:5" x14ac:dyDescent="0.25">
      <c r="A107" s="72"/>
      <c r="B107" s="72"/>
      <c r="C107" s="82"/>
      <c r="D107" s="12" t="s">
        <v>0</v>
      </c>
      <c r="E107" s="29">
        <v>35.198856999999997</v>
      </c>
    </row>
    <row r="108" spans="1:5" x14ac:dyDescent="0.25">
      <c r="A108" s="70">
        <v>11</v>
      </c>
      <c r="B108" s="67" t="s">
        <v>21</v>
      </c>
      <c r="C108" s="76">
        <v>2020</v>
      </c>
      <c r="D108" s="4" t="s">
        <v>2</v>
      </c>
      <c r="E108" s="28">
        <v>48.485562999999999</v>
      </c>
    </row>
    <row r="109" spans="1:5" x14ac:dyDescent="0.25">
      <c r="A109" s="71"/>
      <c r="B109" s="68"/>
      <c r="C109" s="77"/>
      <c r="D109" s="12" t="s">
        <v>35</v>
      </c>
      <c r="E109" s="29">
        <v>263.78417899999999</v>
      </c>
    </row>
    <row r="110" spans="1:5" x14ac:dyDescent="0.25">
      <c r="A110" s="71"/>
      <c r="B110" s="68"/>
      <c r="C110" s="73">
        <v>2021</v>
      </c>
      <c r="D110" s="4" t="s">
        <v>35</v>
      </c>
      <c r="E110" s="28">
        <v>263.78417899999999</v>
      </c>
    </row>
    <row r="111" spans="1:5" x14ac:dyDescent="0.25">
      <c r="A111" s="71"/>
      <c r="B111" s="68"/>
      <c r="C111" s="75"/>
      <c r="D111" s="12" t="s">
        <v>0</v>
      </c>
      <c r="E111" s="29">
        <v>48.485562999999999</v>
      </c>
    </row>
    <row r="112" spans="1:5" x14ac:dyDescent="0.25">
      <c r="A112" s="71"/>
      <c r="B112" s="68"/>
      <c r="C112" s="73">
        <v>2022</v>
      </c>
      <c r="D112" s="4" t="s">
        <v>35</v>
      </c>
      <c r="E112" s="28">
        <v>263.78417899999999</v>
      </c>
    </row>
    <row r="113" spans="1:24" x14ac:dyDescent="0.25">
      <c r="A113" s="71"/>
      <c r="B113" s="68"/>
      <c r="C113" s="74"/>
      <c r="D113" s="12" t="s">
        <v>0</v>
      </c>
      <c r="E113" s="29">
        <v>48.485562999999999</v>
      </c>
    </row>
    <row r="114" spans="1:24" x14ac:dyDescent="0.25">
      <c r="A114" s="71"/>
      <c r="B114" s="68"/>
      <c r="C114" s="73">
        <v>2023</v>
      </c>
      <c r="D114" s="4" t="s">
        <v>2</v>
      </c>
      <c r="E114" s="28">
        <v>48.485562999999999</v>
      </c>
    </row>
    <row r="115" spans="1:24" x14ac:dyDescent="0.25">
      <c r="A115" s="71"/>
      <c r="B115" s="68"/>
      <c r="C115" s="75"/>
      <c r="D115" s="12" t="s">
        <v>35</v>
      </c>
      <c r="E115" s="29">
        <v>263.78417899999999</v>
      </c>
    </row>
    <row r="116" spans="1:24" x14ac:dyDescent="0.25">
      <c r="A116" s="71"/>
      <c r="B116" s="68"/>
      <c r="C116" s="74">
        <v>2024</v>
      </c>
      <c r="D116" s="4" t="s">
        <v>35</v>
      </c>
      <c r="E116" s="28">
        <v>263.78417899999999</v>
      </c>
    </row>
    <row r="117" spans="1:24" x14ac:dyDescent="0.25">
      <c r="A117" s="71"/>
      <c r="B117" s="68"/>
      <c r="C117" s="74"/>
      <c r="D117" s="12" t="s">
        <v>0</v>
      </c>
      <c r="E117" s="29">
        <v>48.485562999999999</v>
      </c>
    </row>
    <row r="118" spans="1:24" x14ac:dyDescent="0.25">
      <c r="A118" s="71"/>
      <c r="B118" s="68"/>
      <c r="C118" s="73">
        <v>2025</v>
      </c>
      <c r="D118" s="4" t="s">
        <v>35</v>
      </c>
      <c r="E118" s="28">
        <v>263.78417899999999</v>
      </c>
    </row>
    <row r="119" spans="1:24" x14ac:dyDescent="0.25">
      <c r="A119" s="71"/>
      <c r="B119" s="68"/>
      <c r="C119" s="74"/>
      <c r="D119" s="12" t="s">
        <v>0</v>
      </c>
      <c r="E119" s="29">
        <v>48.485562999999999</v>
      </c>
    </row>
    <row r="120" spans="1:24" x14ac:dyDescent="0.25">
      <c r="A120" s="71"/>
      <c r="B120" s="68"/>
      <c r="C120" s="73">
        <v>2026</v>
      </c>
      <c r="D120" s="4" t="s">
        <v>2</v>
      </c>
      <c r="E120" s="28">
        <v>48.485562999999999</v>
      </c>
    </row>
    <row r="121" spans="1:24" x14ac:dyDescent="0.25">
      <c r="A121" s="71"/>
      <c r="B121" s="68"/>
      <c r="C121" s="75"/>
      <c r="D121" s="12" t="s">
        <v>35</v>
      </c>
      <c r="E121" s="29">
        <v>263.78417899999999</v>
      </c>
    </row>
    <row r="122" spans="1:24" x14ac:dyDescent="0.25">
      <c r="A122" s="71"/>
      <c r="B122" s="68"/>
      <c r="C122" s="78">
        <v>2027</v>
      </c>
      <c r="D122" s="4" t="s">
        <v>35</v>
      </c>
      <c r="E122" s="28">
        <v>263.78417899999999</v>
      </c>
    </row>
    <row r="123" spans="1:24" x14ac:dyDescent="0.25">
      <c r="A123" s="71"/>
      <c r="B123" s="68"/>
      <c r="C123" s="79"/>
      <c r="D123" s="12" t="s">
        <v>0</v>
      </c>
      <c r="E123" s="29">
        <v>48.485562999999999</v>
      </c>
    </row>
    <row r="124" spans="1:24" x14ac:dyDescent="0.25">
      <c r="A124" s="71"/>
      <c r="B124" s="68"/>
      <c r="C124" s="78">
        <v>2028</v>
      </c>
      <c r="D124" s="4" t="s">
        <v>35</v>
      </c>
      <c r="E124" s="28">
        <v>263.78417899999999</v>
      </c>
    </row>
    <row r="125" spans="1:24" x14ac:dyDescent="0.25">
      <c r="A125" s="71"/>
      <c r="B125" s="68"/>
      <c r="C125" s="80"/>
      <c r="D125" s="12" t="s">
        <v>0</v>
      </c>
      <c r="E125" s="29">
        <v>48.485562999999999</v>
      </c>
    </row>
    <row r="126" spans="1:24" x14ac:dyDescent="0.25">
      <c r="A126" s="71"/>
      <c r="B126" s="68"/>
      <c r="C126" s="81">
        <v>2029</v>
      </c>
      <c r="D126" s="4" t="s">
        <v>2</v>
      </c>
      <c r="E126" s="28">
        <v>48.485562999999999</v>
      </c>
    </row>
    <row r="127" spans="1:24" x14ac:dyDescent="0.25">
      <c r="A127" s="72"/>
      <c r="B127" s="69"/>
      <c r="C127" s="82"/>
      <c r="D127" s="12" t="s">
        <v>35</v>
      </c>
      <c r="E127" s="29">
        <v>263.78417899999999</v>
      </c>
    </row>
    <row r="128" spans="1:24" x14ac:dyDescent="0.25">
      <c r="A128" s="70">
        <v>12</v>
      </c>
      <c r="B128" s="67" t="s">
        <v>15</v>
      </c>
      <c r="C128" s="76">
        <v>2020</v>
      </c>
      <c r="D128" s="4" t="s">
        <v>1</v>
      </c>
      <c r="E128" s="28">
        <v>0.25374000000000002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5" x14ac:dyDescent="0.25">
      <c r="A129" s="71"/>
      <c r="B129" s="68"/>
      <c r="C129" s="77"/>
      <c r="D129" s="12" t="s">
        <v>0</v>
      </c>
      <c r="E129" s="29">
        <v>1.406854</v>
      </c>
    </row>
    <row r="130" spans="1:5" x14ac:dyDescent="0.25">
      <c r="A130" s="71"/>
      <c r="B130" s="68"/>
      <c r="C130" s="73">
        <v>2021</v>
      </c>
      <c r="D130" s="4" t="s">
        <v>1</v>
      </c>
      <c r="E130" s="28">
        <v>0.89355300000000004</v>
      </c>
    </row>
    <row r="131" spans="1:5" x14ac:dyDescent="0.25">
      <c r="A131" s="71"/>
      <c r="B131" s="68"/>
      <c r="C131" s="75"/>
      <c r="D131" s="12" t="s">
        <v>0</v>
      </c>
      <c r="E131" s="29">
        <v>0.76704099999999997</v>
      </c>
    </row>
    <row r="132" spans="1:5" x14ac:dyDescent="0.25">
      <c r="A132" s="71"/>
      <c r="B132" s="68"/>
      <c r="C132" s="73">
        <v>2022</v>
      </c>
      <c r="D132" s="4" t="s">
        <v>1</v>
      </c>
      <c r="E132" s="28">
        <v>0.33701799999999998</v>
      </c>
    </row>
    <row r="133" spans="1:5" x14ac:dyDescent="0.25">
      <c r="A133" s="71"/>
      <c r="B133" s="68"/>
      <c r="C133" s="74"/>
      <c r="D133" s="12" t="s">
        <v>0</v>
      </c>
      <c r="E133" s="29">
        <v>1.3235760000000001</v>
      </c>
    </row>
    <row r="134" spans="1:5" x14ac:dyDescent="0.25">
      <c r="A134" s="71"/>
      <c r="B134" s="68"/>
      <c r="C134" s="73">
        <v>2023</v>
      </c>
      <c r="D134" s="4" t="s">
        <v>1</v>
      </c>
      <c r="E134" s="28">
        <v>0.25374000000000002</v>
      </c>
    </row>
    <row r="135" spans="1:5" x14ac:dyDescent="0.25">
      <c r="A135" s="71"/>
      <c r="B135" s="68"/>
      <c r="C135" s="75"/>
      <c r="D135" s="12" t="s">
        <v>0</v>
      </c>
      <c r="E135" s="29">
        <v>1.8055060000000001</v>
      </c>
    </row>
    <row r="136" spans="1:5" x14ac:dyDescent="0.25">
      <c r="A136" s="71"/>
      <c r="B136" s="68"/>
      <c r="C136" s="74">
        <v>2024</v>
      </c>
      <c r="D136" s="4" t="s">
        <v>1</v>
      </c>
      <c r="E136" s="28">
        <v>0.89355300000000004</v>
      </c>
    </row>
    <row r="137" spans="1:5" x14ac:dyDescent="0.25">
      <c r="A137" s="71"/>
      <c r="B137" s="68"/>
      <c r="C137" s="74"/>
      <c r="D137" s="12" t="s">
        <v>0</v>
      </c>
      <c r="E137" s="29">
        <v>1.1656930000000001</v>
      </c>
    </row>
    <row r="138" spans="1:5" x14ac:dyDescent="0.25">
      <c r="A138" s="71"/>
      <c r="B138" s="68"/>
      <c r="C138" s="73">
        <v>2025</v>
      </c>
      <c r="D138" s="4" t="s">
        <v>1</v>
      </c>
      <c r="E138" s="28">
        <v>0.33701799999999998</v>
      </c>
    </row>
    <row r="139" spans="1:5" x14ac:dyDescent="0.25">
      <c r="A139" s="71"/>
      <c r="B139" s="68"/>
      <c r="C139" s="74"/>
      <c r="D139" s="12" t="s">
        <v>0</v>
      </c>
      <c r="E139" s="29">
        <v>1.7222280000000001</v>
      </c>
    </row>
    <row r="140" spans="1:5" x14ac:dyDescent="0.25">
      <c r="A140" s="71"/>
      <c r="B140" s="68"/>
      <c r="C140" s="73">
        <v>2026</v>
      </c>
      <c r="D140" s="4" t="s">
        <v>1</v>
      </c>
      <c r="E140" s="28">
        <v>0.50613699999999995</v>
      </c>
    </row>
    <row r="141" spans="1:5" x14ac:dyDescent="0.25">
      <c r="A141" s="71"/>
      <c r="B141" s="68"/>
      <c r="C141" s="75"/>
      <c r="D141" s="12" t="s">
        <v>0</v>
      </c>
      <c r="E141" s="29">
        <v>1.5531090000000001</v>
      </c>
    </row>
    <row r="142" spans="1:5" x14ac:dyDescent="0.25">
      <c r="A142" s="71"/>
      <c r="B142" s="68"/>
      <c r="C142" s="78">
        <v>2027</v>
      </c>
      <c r="D142" s="4" t="s">
        <v>1</v>
      </c>
      <c r="E142" s="28">
        <v>0.89355300000000004</v>
      </c>
    </row>
    <row r="143" spans="1:5" x14ac:dyDescent="0.25">
      <c r="A143" s="71"/>
      <c r="B143" s="68"/>
      <c r="C143" s="79"/>
      <c r="D143" s="12" t="s">
        <v>0</v>
      </c>
      <c r="E143" s="29">
        <v>1.1656930000000001</v>
      </c>
    </row>
    <row r="144" spans="1:5" x14ac:dyDescent="0.25">
      <c r="A144" s="71"/>
      <c r="B144" s="68"/>
      <c r="C144" s="78">
        <v>2028</v>
      </c>
      <c r="D144" s="4" t="s">
        <v>1</v>
      </c>
      <c r="E144" s="28">
        <v>0.33701799999999998</v>
      </c>
    </row>
    <row r="145" spans="1:5" x14ac:dyDescent="0.25">
      <c r="A145" s="71"/>
      <c r="B145" s="68"/>
      <c r="C145" s="80"/>
      <c r="D145" s="12" t="s">
        <v>0</v>
      </c>
      <c r="E145" s="29">
        <v>1.7222280000000001</v>
      </c>
    </row>
    <row r="146" spans="1:5" x14ac:dyDescent="0.25">
      <c r="A146" s="71"/>
      <c r="B146" s="68"/>
      <c r="C146" s="81">
        <v>2029</v>
      </c>
      <c r="D146" s="4" t="s">
        <v>1</v>
      </c>
      <c r="E146" s="28">
        <v>0.84315499999999999</v>
      </c>
    </row>
    <row r="147" spans="1:5" x14ac:dyDescent="0.25">
      <c r="A147" s="72"/>
      <c r="B147" s="69"/>
      <c r="C147" s="82"/>
      <c r="D147" s="5" t="s">
        <v>0</v>
      </c>
      <c r="E147" s="30">
        <v>1.216091</v>
      </c>
    </row>
    <row r="148" spans="1:5" x14ac:dyDescent="0.25">
      <c r="A148" s="70">
        <v>13</v>
      </c>
      <c r="B148" s="67" t="s">
        <v>16</v>
      </c>
      <c r="C148" s="76">
        <v>2020</v>
      </c>
      <c r="D148" s="4" t="s">
        <v>2</v>
      </c>
      <c r="E148" s="28">
        <v>1.2341949999999999</v>
      </c>
    </row>
    <row r="149" spans="1:5" x14ac:dyDescent="0.25">
      <c r="A149" s="71"/>
      <c r="B149" s="68"/>
      <c r="C149" s="77"/>
      <c r="D149" s="12" t="s">
        <v>0</v>
      </c>
      <c r="E149" s="29">
        <v>0.70825300000000002</v>
      </c>
    </row>
    <row r="150" spans="1:5" x14ac:dyDescent="0.25">
      <c r="A150" s="71"/>
      <c r="B150" s="68"/>
      <c r="C150" s="73">
        <v>2021</v>
      </c>
      <c r="D150" s="4" t="s">
        <v>2</v>
      </c>
      <c r="E150" s="28">
        <v>0.70825300000000002</v>
      </c>
    </row>
    <row r="151" spans="1:5" x14ac:dyDescent="0.25">
      <c r="A151" s="71"/>
      <c r="B151" s="68"/>
      <c r="C151" s="75"/>
      <c r="D151" s="12" t="s">
        <v>0</v>
      </c>
      <c r="E151" s="31">
        <v>1.2341949999999999</v>
      </c>
    </row>
    <row r="152" spans="1:5" x14ac:dyDescent="0.25">
      <c r="A152" s="71"/>
      <c r="B152" s="68"/>
      <c r="C152" s="2">
        <v>2022</v>
      </c>
      <c r="D152" s="12" t="s">
        <v>0</v>
      </c>
      <c r="E152" s="31">
        <v>1.942448</v>
      </c>
    </row>
    <row r="153" spans="1:5" x14ac:dyDescent="0.25">
      <c r="A153" s="71"/>
      <c r="B153" s="68"/>
      <c r="C153" s="9">
        <v>2023</v>
      </c>
      <c r="D153" s="12" t="s">
        <v>0</v>
      </c>
      <c r="E153" s="31">
        <v>1.942448</v>
      </c>
    </row>
    <row r="154" spans="1:5" x14ac:dyDescent="0.25">
      <c r="A154" s="71"/>
      <c r="B154" s="68"/>
      <c r="C154" s="74">
        <v>2024</v>
      </c>
      <c r="D154" s="4" t="s">
        <v>2</v>
      </c>
      <c r="E154" s="28">
        <v>1.2341949999999999</v>
      </c>
    </row>
    <row r="155" spans="1:5" x14ac:dyDescent="0.25">
      <c r="A155" s="71"/>
      <c r="B155" s="68"/>
      <c r="C155" s="74"/>
      <c r="D155" s="12" t="s">
        <v>0</v>
      </c>
      <c r="E155" s="29">
        <v>0.70825300000000002</v>
      </c>
    </row>
    <row r="156" spans="1:5" x14ac:dyDescent="0.25">
      <c r="A156" s="71"/>
      <c r="B156" s="68"/>
      <c r="C156" s="73">
        <v>2025</v>
      </c>
      <c r="D156" s="4" t="s">
        <v>2</v>
      </c>
      <c r="E156" s="28">
        <v>0.70825300000000002</v>
      </c>
    </row>
    <row r="157" spans="1:5" x14ac:dyDescent="0.25">
      <c r="A157" s="71"/>
      <c r="B157" s="68"/>
      <c r="C157" s="74"/>
      <c r="D157" s="12" t="s">
        <v>0</v>
      </c>
      <c r="E157" s="31">
        <v>1.2341949999999999</v>
      </c>
    </row>
    <row r="158" spans="1:5" x14ac:dyDescent="0.25">
      <c r="A158" s="71"/>
      <c r="B158" s="68"/>
      <c r="C158" s="19">
        <v>2026</v>
      </c>
      <c r="D158" s="12" t="s">
        <v>0</v>
      </c>
      <c r="E158" s="31">
        <v>1.942448</v>
      </c>
    </row>
    <row r="159" spans="1:5" x14ac:dyDescent="0.25">
      <c r="A159" s="71"/>
      <c r="B159" s="68"/>
      <c r="C159" s="2">
        <v>2027</v>
      </c>
      <c r="D159" s="12" t="s">
        <v>0</v>
      </c>
      <c r="E159" s="31">
        <v>1.942448</v>
      </c>
    </row>
    <row r="160" spans="1:5" x14ac:dyDescent="0.25">
      <c r="A160" s="71"/>
      <c r="B160" s="68"/>
      <c r="C160" s="73">
        <v>2028</v>
      </c>
      <c r="D160" s="4" t="s">
        <v>2</v>
      </c>
      <c r="E160" s="28">
        <v>1.2341949999999999</v>
      </c>
    </row>
    <row r="161" spans="1:5" x14ac:dyDescent="0.25">
      <c r="A161" s="71"/>
      <c r="B161" s="68"/>
      <c r="C161" s="75"/>
      <c r="D161" s="12" t="s">
        <v>0</v>
      </c>
      <c r="E161" s="29">
        <v>0.70825300000000002</v>
      </c>
    </row>
    <row r="162" spans="1:5" x14ac:dyDescent="0.25">
      <c r="A162" s="71"/>
      <c r="B162" s="68"/>
      <c r="C162" s="76">
        <v>2029</v>
      </c>
      <c r="D162" s="4" t="s">
        <v>2</v>
      </c>
      <c r="E162" s="28">
        <v>0.70825300000000002</v>
      </c>
    </row>
    <row r="163" spans="1:5" x14ac:dyDescent="0.25">
      <c r="A163" s="72"/>
      <c r="B163" s="69"/>
      <c r="C163" s="77"/>
      <c r="D163" s="12" t="s">
        <v>0</v>
      </c>
      <c r="E163" s="31">
        <v>1.2341949999999999</v>
      </c>
    </row>
    <row r="164" spans="1:5" x14ac:dyDescent="0.25">
      <c r="A164" s="70">
        <v>14</v>
      </c>
      <c r="B164" s="67" t="s">
        <v>22</v>
      </c>
      <c r="C164" s="20">
        <v>2020</v>
      </c>
      <c r="D164" s="18" t="s">
        <v>1</v>
      </c>
      <c r="E164" s="27">
        <v>45.824627</v>
      </c>
    </row>
    <row r="165" spans="1:5" x14ac:dyDescent="0.25">
      <c r="A165" s="71"/>
      <c r="B165" s="68"/>
      <c r="C165" s="9">
        <v>2021</v>
      </c>
      <c r="D165" s="12" t="s">
        <v>0</v>
      </c>
      <c r="E165" s="27">
        <v>45.824627</v>
      </c>
    </row>
    <row r="166" spans="1:5" x14ac:dyDescent="0.25">
      <c r="A166" s="71"/>
      <c r="B166" s="68"/>
      <c r="C166" s="19">
        <v>2022</v>
      </c>
      <c r="D166" s="12" t="s">
        <v>0</v>
      </c>
      <c r="E166" s="27">
        <v>45.824627</v>
      </c>
    </row>
    <row r="167" spans="1:5" x14ac:dyDescent="0.25">
      <c r="A167" s="71"/>
      <c r="B167" s="68"/>
      <c r="C167" s="9">
        <v>2023</v>
      </c>
      <c r="D167" s="5" t="s">
        <v>0</v>
      </c>
      <c r="E167" s="27">
        <v>45.824627</v>
      </c>
    </row>
    <row r="168" spans="1:5" x14ac:dyDescent="0.25">
      <c r="A168" s="71"/>
      <c r="B168" s="68"/>
      <c r="C168" s="2">
        <v>2024</v>
      </c>
      <c r="D168" s="18" t="s">
        <v>1</v>
      </c>
      <c r="E168" s="27">
        <v>45.824627</v>
      </c>
    </row>
    <row r="169" spans="1:5" x14ac:dyDescent="0.25">
      <c r="A169" s="71"/>
      <c r="B169" s="68"/>
      <c r="C169" s="2">
        <v>2025</v>
      </c>
      <c r="D169" s="12" t="s">
        <v>0</v>
      </c>
      <c r="E169" s="27">
        <v>45.824627</v>
      </c>
    </row>
    <row r="170" spans="1:5" x14ac:dyDescent="0.25">
      <c r="A170" s="71"/>
      <c r="B170" s="68"/>
      <c r="C170" s="9">
        <v>2026</v>
      </c>
      <c r="D170" s="12" t="s">
        <v>0</v>
      </c>
      <c r="E170" s="27">
        <v>45.824627</v>
      </c>
    </row>
    <row r="171" spans="1:5" x14ac:dyDescent="0.25">
      <c r="A171" s="71"/>
      <c r="B171" s="68"/>
      <c r="C171" s="3">
        <v>2027</v>
      </c>
      <c r="D171" s="5" t="s">
        <v>0</v>
      </c>
      <c r="E171" s="27">
        <v>45.824627</v>
      </c>
    </row>
    <row r="172" spans="1:5" x14ac:dyDescent="0.25">
      <c r="A172" s="71"/>
      <c r="B172" s="68"/>
      <c r="C172" s="19">
        <v>2028</v>
      </c>
      <c r="D172" s="18" t="s">
        <v>1</v>
      </c>
      <c r="E172" s="27">
        <v>45.824627</v>
      </c>
    </row>
    <row r="173" spans="1:5" x14ac:dyDescent="0.25">
      <c r="A173" s="72"/>
      <c r="B173" s="69"/>
      <c r="C173" s="21">
        <v>2029</v>
      </c>
      <c r="D173" s="18" t="s">
        <v>0</v>
      </c>
      <c r="E173" s="27">
        <v>45.824627</v>
      </c>
    </row>
  </sheetData>
  <mergeCells count="94">
    <mergeCell ref="C104:C105"/>
    <mergeCell ref="C106:C107"/>
    <mergeCell ref="B88:B107"/>
    <mergeCell ref="A88:A107"/>
    <mergeCell ref="B108:B127"/>
    <mergeCell ref="A108:A12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C126:C127"/>
    <mergeCell ref="C94:C95"/>
    <mergeCell ref="C96:C97"/>
    <mergeCell ref="C98:C99"/>
    <mergeCell ref="C100:C101"/>
    <mergeCell ref="C102:C103"/>
    <mergeCell ref="C86:C87"/>
    <mergeCell ref="B68:B87"/>
    <mergeCell ref="A68:A87"/>
    <mergeCell ref="C90:C91"/>
    <mergeCell ref="C92:C93"/>
    <mergeCell ref="C68:C69"/>
    <mergeCell ref="C70:C71"/>
    <mergeCell ref="C72:C73"/>
    <mergeCell ref="C88:C89"/>
    <mergeCell ref="C74:C75"/>
    <mergeCell ref="C76:C77"/>
    <mergeCell ref="C78:C79"/>
    <mergeCell ref="C80:C81"/>
    <mergeCell ref="C82:C83"/>
    <mergeCell ref="C84:C85"/>
    <mergeCell ref="C38:C39"/>
    <mergeCell ref="C40:C41"/>
    <mergeCell ref="B22:B41"/>
    <mergeCell ref="A22:A41"/>
    <mergeCell ref="C42:C43"/>
    <mergeCell ref="C44:C46"/>
    <mergeCell ref="C60:C62"/>
    <mergeCell ref="B42:B67"/>
    <mergeCell ref="A42:A67"/>
    <mergeCell ref="C28:C29"/>
    <mergeCell ref="C30:C31"/>
    <mergeCell ref="C32:C33"/>
    <mergeCell ref="C34:C35"/>
    <mergeCell ref="C36:C37"/>
    <mergeCell ref="C58:C59"/>
    <mergeCell ref="C47:C49"/>
    <mergeCell ref="C50:C51"/>
    <mergeCell ref="C52:C54"/>
    <mergeCell ref="C55:C57"/>
    <mergeCell ref="C63:C65"/>
    <mergeCell ref="C66:C67"/>
    <mergeCell ref="B2:B21"/>
    <mergeCell ref="A2:A21"/>
    <mergeCell ref="C22:C23"/>
    <mergeCell ref="C24:C25"/>
    <mergeCell ref="C26:C27"/>
    <mergeCell ref="C14:C15"/>
    <mergeCell ref="C16:C17"/>
    <mergeCell ref="C18:C19"/>
    <mergeCell ref="C20:C21"/>
    <mergeCell ref="C12:C13"/>
    <mergeCell ref="C8:C9"/>
    <mergeCell ref="C10:C11"/>
    <mergeCell ref="C2:C3"/>
    <mergeCell ref="C4:C5"/>
    <mergeCell ref="C6:C7"/>
    <mergeCell ref="A128:A147"/>
    <mergeCell ref="B128:B147"/>
    <mergeCell ref="C128:C129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B164:B173"/>
    <mergeCell ref="A164:A173"/>
    <mergeCell ref="A148:A163"/>
    <mergeCell ref="B148:B163"/>
    <mergeCell ref="C156:C157"/>
    <mergeCell ref="C160:C161"/>
    <mergeCell ref="C162:C163"/>
    <mergeCell ref="C148:C149"/>
    <mergeCell ref="C150:C151"/>
    <mergeCell ref="C154:C15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1"/>
  <sheetViews>
    <sheetView workbookViewId="0">
      <selection activeCell="AE29" sqref="AE29"/>
    </sheetView>
  </sheetViews>
  <sheetFormatPr defaultRowHeight="12" x14ac:dyDescent="0.25"/>
  <cols>
    <col min="1" max="1" width="11.140625" style="13" customWidth="1"/>
    <col min="2" max="2" width="12" style="13" customWidth="1"/>
    <col min="3" max="3" width="6" style="13" customWidth="1"/>
    <col min="4" max="4" width="6.7109375" style="13" customWidth="1"/>
    <col min="5" max="5" width="6.5703125" style="13" bestFit="1" customWidth="1"/>
    <col min="6" max="7" width="6.7109375" style="13" bestFit="1" customWidth="1"/>
    <col min="8" max="8" width="6.5703125" style="13" bestFit="1" customWidth="1"/>
    <col min="9" max="9" width="6.7109375" style="13" bestFit="1" customWidth="1"/>
    <col min="10" max="10" width="6.5703125" style="13" bestFit="1" customWidth="1"/>
    <col min="11" max="15" width="6.7109375" style="13" bestFit="1" customWidth="1"/>
    <col min="16" max="16" width="7" style="13" customWidth="1"/>
    <col min="17" max="17" width="9.140625" style="13"/>
    <col min="18" max="22" width="6.7109375" style="13" bestFit="1" customWidth="1"/>
    <col min="23" max="23" width="6.5703125" style="13" bestFit="1" customWidth="1"/>
    <col min="24" max="24" width="7.42578125" style="13" bestFit="1" customWidth="1"/>
    <col min="25" max="26" width="6.5703125" style="13" bestFit="1" customWidth="1"/>
    <col min="27" max="27" width="7.42578125" style="13" bestFit="1" customWidth="1"/>
    <col min="28" max="16384" width="9.140625" style="13"/>
  </cols>
  <sheetData>
    <row r="1" spans="1:24" x14ac:dyDescent="0.25">
      <c r="A1" s="104" t="s">
        <v>6</v>
      </c>
      <c r="B1" s="104" t="s">
        <v>18</v>
      </c>
      <c r="C1" s="105" t="s">
        <v>7</v>
      </c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7"/>
      <c r="O1" s="40"/>
      <c r="P1" s="108" t="s">
        <v>7</v>
      </c>
      <c r="Q1" s="108"/>
      <c r="R1" s="108"/>
      <c r="S1" s="108"/>
      <c r="T1" s="108"/>
      <c r="U1" s="108"/>
      <c r="V1" s="102"/>
      <c r="W1" s="99" t="s">
        <v>27</v>
      </c>
      <c r="X1" s="100"/>
    </row>
    <row r="2" spans="1:24" x14ac:dyDescent="0.25">
      <c r="A2" s="104"/>
      <c r="B2" s="104"/>
      <c r="C2" s="103">
        <v>2020</v>
      </c>
      <c r="D2" s="103"/>
      <c r="E2" s="103">
        <v>2021</v>
      </c>
      <c r="F2" s="103"/>
      <c r="G2" s="103">
        <v>2022</v>
      </c>
      <c r="H2" s="103"/>
      <c r="I2" s="103">
        <v>2023</v>
      </c>
      <c r="J2" s="103"/>
      <c r="K2" s="103">
        <v>2024</v>
      </c>
      <c r="L2" s="103"/>
      <c r="M2" s="103">
        <v>2025</v>
      </c>
      <c r="N2" s="103"/>
      <c r="O2" s="103">
        <v>2026</v>
      </c>
      <c r="P2" s="103"/>
      <c r="Q2" s="103">
        <v>2027</v>
      </c>
      <c r="R2" s="103"/>
      <c r="S2" s="103">
        <v>2028</v>
      </c>
      <c r="T2" s="103"/>
      <c r="U2" s="103">
        <v>2029</v>
      </c>
      <c r="V2" s="105"/>
      <c r="W2" s="101"/>
      <c r="X2" s="102"/>
    </row>
    <row r="3" spans="1:24" x14ac:dyDescent="0.25">
      <c r="A3" s="104"/>
      <c r="B3" s="104"/>
      <c r="C3" s="14" t="s">
        <v>8</v>
      </c>
      <c r="D3" s="14" t="s">
        <v>10</v>
      </c>
      <c r="E3" s="14" t="s">
        <v>8</v>
      </c>
      <c r="F3" s="14" t="s">
        <v>10</v>
      </c>
      <c r="G3" s="14" t="s">
        <v>11</v>
      </c>
      <c r="H3" s="14" t="s">
        <v>9</v>
      </c>
      <c r="I3" s="14" t="s">
        <v>11</v>
      </c>
      <c r="J3" s="14" t="s">
        <v>9</v>
      </c>
      <c r="K3" s="14" t="s">
        <v>11</v>
      </c>
      <c r="L3" s="14" t="s">
        <v>10</v>
      </c>
      <c r="M3" s="14" t="s">
        <v>11</v>
      </c>
      <c r="N3" s="14" t="s">
        <v>10</v>
      </c>
      <c r="O3" s="14" t="s">
        <v>11</v>
      </c>
      <c r="P3" s="14" t="s">
        <v>10</v>
      </c>
      <c r="Q3" s="14" t="s">
        <v>11</v>
      </c>
      <c r="R3" s="14" t="s">
        <v>10</v>
      </c>
      <c r="S3" s="14" t="s">
        <v>11</v>
      </c>
      <c r="T3" s="14" t="s">
        <v>10</v>
      </c>
      <c r="U3" s="14" t="s">
        <v>11</v>
      </c>
      <c r="V3" s="14" t="s">
        <v>10</v>
      </c>
      <c r="W3" s="15" t="s">
        <v>8</v>
      </c>
      <c r="X3" s="15" t="s">
        <v>9</v>
      </c>
    </row>
    <row r="4" spans="1:24" x14ac:dyDescent="0.25">
      <c r="A4" s="14">
        <v>2</v>
      </c>
      <c r="B4" s="26">
        <v>1176.6707120000001</v>
      </c>
      <c r="C4" s="26">
        <v>405.10359099999999</v>
      </c>
      <c r="D4" s="26">
        <v>771.56712100000004</v>
      </c>
      <c r="E4" s="26">
        <v>405.10359099999999</v>
      </c>
      <c r="F4" s="26">
        <v>771.56712100000004</v>
      </c>
      <c r="G4" s="26">
        <v>405.10359099999999</v>
      </c>
      <c r="H4" s="26">
        <v>771.56712100000004</v>
      </c>
      <c r="I4" s="26">
        <v>405.10359099999999</v>
      </c>
      <c r="J4" s="26">
        <v>771.56712100000004</v>
      </c>
      <c r="K4" s="26">
        <v>405.10359099999999</v>
      </c>
      <c r="L4" s="26">
        <v>771.56712100000004</v>
      </c>
      <c r="M4" s="26">
        <v>405.10359099999999</v>
      </c>
      <c r="N4" s="26">
        <v>771.56712100000004</v>
      </c>
      <c r="O4" s="26">
        <v>405.10359099999999</v>
      </c>
      <c r="P4" s="26">
        <v>771.56712100000004</v>
      </c>
      <c r="Q4" s="26">
        <v>405.10359099999999</v>
      </c>
      <c r="R4" s="26">
        <v>771.56712100000004</v>
      </c>
      <c r="S4" s="26">
        <v>405.10359099999999</v>
      </c>
      <c r="T4" s="26">
        <v>771.56712100000004</v>
      </c>
      <c r="U4" s="26">
        <v>405.10359099999999</v>
      </c>
      <c r="V4" s="26">
        <v>771.56712100000004</v>
      </c>
      <c r="W4" s="26">
        <f>SUM(C4,E4,G4,I4,K4,M4,O4,Q4,S4,U4)</f>
        <v>4051.0359100000001</v>
      </c>
      <c r="X4" s="26">
        <f>SUM(D4,F4,H4,J4,L4,N4,P4,R4,T4,V4)</f>
        <v>7715.6712100000004</v>
      </c>
    </row>
    <row r="5" spans="1:24" x14ac:dyDescent="0.25">
      <c r="A5" s="14">
        <v>3</v>
      </c>
      <c r="B5" s="26">
        <v>398.20365600000002</v>
      </c>
      <c r="C5" s="26">
        <v>121.114294</v>
      </c>
      <c r="D5" s="26">
        <v>277.08936199999999</v>
      </c>
      <c r="E5" s="26">
        <v>121.114294</v>
      </c>
      <c r="F5" s="26">
        <v>277.08936199999999</v>
      </c>
      <c r="G5" s="26">
        <v>121.114294</v>
      </c>
      <c r="H5" s="26">
        <v>277.08936199999999</v>
      </c>
      <c r="I5" s="26">
        <v>121.114294</v>
      </c>
      <c r="J5" s="26">
        <v>277.08936199999999</v>
      </c>
      <c r="K5" s="26">
        <v>121.114294</v>
      </c>
      <c r="L5" s="26">
        <v>277.08936199999999</v>
      </c>
      <c r="M5" s="26">
        <v>121.114294</v>
      </c>
      <c r="N5" s="26">
        <v>277.08936199999999</v>
      </c>
      <c r="O5" s="26">
        <v>121.114294</v>
      </c>
      <c r="P5" s="26">
        <v>277.08936199999999</v>
      </c>
      <c r="Q5" s="26">
        <v>121.114294</v>
      </c>
      <c r="R5" s="26">
        <v>277.08936199999999</v>
      </c>
      <c r="S5" s="26">
        <v>121.114294</v>
      </c>
      <c r="T5" s="26">
        <v>277.08936199999999</v>
      </c>
      <c r="U5" s="26">
        <v>121.114294</v>
      </c>
      <c r="V5" s="26">
        <v>277.08936199999999</v>
      </c>
      <c r="W5" s="26">
        <f t="shared" ref="W5:W12" si="0">SUM(C5,E5,G5,I5,K5,M5,O5,Q5,S5,U5)</f>
        <v>1211.14294</v>
      </c>
      <c r="X5" s="26">
        <f t="shared" ref="X5:X12" si="1">SUM(D5,F5,H5,J5,L5,N5,P5,R5,T5,V5)</f>
        <v>2770.8936200000003</v>
      </c>
    </row>
    <row r="6" spans="1:24" x14ac:dyDescent="0.25">
      <c r="A6" s="14">
        <v>4</v>
      </c>
      <c r="B6" s="26">
        <v>351.49029999999999</v>
      </c>
      <c r="C6" s="26">
        <v>29.114622000000001</v>
      </c>
      <c r="D6" s="26">
        <f>$B$6-C6</f>
        <v>322.37567799999999</v>
      </c>
      <c r="E6" s="26">
        <v>47.548926999999999</v>
      </c>
      <c r="F6" s="26">
        <f>$B$6-E6</f>
        <v>303.941373</v>
      </c>
      <c r="G6" s="26">
        <v>50.412391999999997</v>
      </c>
      <c r="H6" s="26">
        <f>$B$6-G6</f>
        <v>301.07790799999998</v>
      </c>
      <c r="I6" s="26">
        <v>29.114622000000001</v>
      </c>
      <c r="J6" s="26">
        <f>$B$6-I6</f>
        <v>322.37567799999999</v>
      </c>
      <c r="K6" s="26">
        <v>47.548926999999999</v>
      </c>
      <c r="L6" s="26">
        <f>$B$6-K6</f>
        <v>303.941373</v>
      </c>
      <c r="M6" s="26">
        <v>50.412391999999997</v>
      </c>
      <c r="N6" s="26">
        <f>$B$6-M6</f>
        <v>301.07790799999998</v>
      </c>
      <c r="O6" s="26">
        <v>29.114622000000001</v>
      </c>
      <c r="P6" s="26">
        <f>$B$6-O6</f>
        <v>322.37567799999999</v>
      </c>
      <c r="Q6" s="26">
        <v>47.548926999999999</v>
      </c>
      <c r="R6" s="26">
        <f>$B$6-Q6</f>
        <v>303.941373</v>
      </c>
      <c r="S6" s="26">
        <v>50.412391999999997</v>
      </c>
      <c r="T6" s="26">
        <f>$B$6-S6</f>
        <v>301.07790799999998</v>
      </c>
      <c r="U6" s="26">
        <v>29.114622000000001</v>
      </c>
      <c r="V6" s="26">
        <f>$B$6-U6</f>
        <v>322.37567799999999</v>
      </c>
      <c r="W6" s="26">
        <f t="shared" si="0"/>
        <v>410.342445</v>
      </c>
      <c r="X6" s="26">
        <f t="shared" si="1"/>
        <v>3104.5605550000005</v>
      </c>
    </row>
    <row r="7" spans="1:24" x14ac:dyDescent="0.25">
      <c r="A7" s="14">
        <v>6</v>
      </c>
      <c r="B7" s="26">
        <v>1.7</v>
      </c>
      <c r="C7" s="26">
        <v>1.7</v>
      </c>
      <c r="D7" s="26">
        <f>$B$7-C7</f>
        <v>0</v>
      </c>
      <c r="E7" s="26">
        <v>1.7</v>
      </c>
      <c r="F7" s="26">
        <f>$B$7-E7</f>
        <v>0</v>
      </c>
      <c r="G7" s="26">
        <v>1.7</v>
      </c>
      <c r="H7" s="26">
        <f>$B$7-G7</f>
        <v>0</v>
      </c>
      <c r="I7" s="26">
        <v>1.7</v>
      </c>
      <c r="J7" s="26">
        <f>$B$7-I7</f>
        <v>0</v>
      </c>
      <c r="K7" s="26">
        <v>1.7</v>
      </c>
      <c r="L7" s="26">
        <f>$B$7-K7</f>
        <v>0</v>
      </c>
      <c r="M7" s="26">
        <v>1.7</v>
      </c>
      <c r="N7" s="26">
        <f>$B$7-M7</f>
        <v>0</v>
      </c>
      <c r="O7" s="26">
        <v>1.7</v>
      </c>
      <c r="P7" s="26">
        <f>$B$7-O7</f>
        <v>0</v>
      </c>
      <c r="Q7" s="26">
        <v>1.7</v>
      </c>
      <c r="R7" s="26">
        <f>$B$7-Q7</f>
        <v>0</v>
      </c>
      <c r="S7" s="26">
        <v>1.7</v>
      </c>
      <c r="T7" s="26">
        <f>$B$7-S7</f>
        <v>0</v>
      </c>
      <c r="U7" s="26">
        <v>1.7</v>
      </c>
      <c r="V7" s="26">
        <f>$B$7-U7</f>
        <v>0</v>
      </c>
      <c r="W7" s="26">
        <f t="shared" si="0"/>
        <v>16.999999999999996</v>
      </c>
      <c r="X7" s="26">
        <f t="shared" si="1"/>
        <v>0</v>
      </c>
    </row>
    <row r="8" spans="1:24" ht="12.75" x14ac:dyDescent="0.25">
      <c r="A8" s="14">
        <v>10</v>
      </c>
      <c r="B8" s="26">
        <v>43.633890999999998</v>
      </c>
      <c r="C8" s="28">
        <v>11.311064999999999</v>
      </c>
      <c r="D8" s="26">
        <f>$B$8-C8</f>
        <v>32.322825999999999</v>
      </c>
      <c r="E8" s="26">
        <v>8.4350339999999999</v>
      </c>
      <c r="F8" s="26">
        <f>$B$8-E8</f>
        <v>35.198856999999997</v>
      </c>
      <c r="G8" s="28">
        <v>8.696688</v>
      </c>
      <c r="H8" s="26">
        <f>$B$8-G8</f>
        <v>34.937202999999997</v>
      </c>
      <c r="I8" s="28">
        <v>15.191103999999999</v>
      </c>
      <c r="J8" s="26">
        <f>$B$8-I8</f>
        <v>28.442786999999999</v>
      </c>
      <c r="K8" s="28">
        <v>11.311064999999999</v>
      </c>
      <c r="L8" s="26">
        <f>$B$8-K8</f>
        <v>32.322825999999999</v>
      </c>
      <c r="M8" s="26">
        <v>8.4350339999999999</v>
      </c>
      <c r="N8" s="26">
        <f>$B$8-M8</f>
        <v>35.198856999999997</v>
      </c>
      <c r="O8" s="28">
        <v>8.696688</v>
      </c>
      <c r="P8" s="26">
        <f>$B$8-O8</f>
        <v>34.937202999999997</v>
      </c>
      <c r="Q8" s="28">
        <v>15.191103999999999</v>
      </c>
      <c r="R8" s="26">
        <f>$B$8-Q8</f>
        <v>28.442786999999999</v>
      </c>
      <c r="S8" s="28">
        <v>11.311064999999999</v>
      </c>
      <c r="T8" s="26">
        <f>$B$8-S8</f>
        <v>32.322825999999999</v>
      </c>
      <c r="U8" s="26">
        <v>8.4350339999999999</v>
      </c>
      <c r="V8" s="26">
        <f>$B$8-U8</f>
        <v>35.198856999999997</v>
      </c>
      <c r="W8" s="26">
        <f t="shared" si="0"/>
        <v>107.013881</v>
      </c>
      <c r="X8" s="26">
        <f t="shared" si="1"/>
        <v>329.32502899999997</v>
      </c>
    </row>
    <row r="9" spans="1:24" ht="12.75" x14ac:dyDescent="0.25">
      <c r="A9" s="14">
        <v>11</v>
      </c>
      <c r="B9" s="26">
        <v>312.26974200000001</v>
      </c>
      <c r="C9" s="26">
        <v>312.26974200000001</v>
      </c>
      <c r="D9" s="26">
        <f>$B$9-C9</f>
        <v>0</v>
      </c>
      <c r="E9" s="26">
        <v>263.78417899999999</v>
      </c>
      <c r="F9" s="26">
        <f>$B$9-E9</f>
        <v>48.485563000000013</v>
      </c>
      <c r="G9" s="26">
        <v>263.78417899999999</v>
      </c>
      <c r="H9" s="26">
        <f>$B$9-G9</f>
        <v>48.485563000000013</v>
      </c>
      <c r="I9" s="26">
        <v>312.26974200000001</v>
      </c>
      <c r="J9" s="26">
        <f>$B$9-I9</f>
        <v>0</v>
      </c>
      <c r="K9" s="28">
        <v>263.78417899999999</v>
      </c>
      <c r="L9" s="26">
        <f>$B$9-K9</f>
        <v>48.485563000000013</v>
      </c>
      <c r="M9" s="26">
        <v>263.78417899999999</v>
      </c>
      <c r="N9" s="26">
        <f>$B$9-M9</f>
        <v>48.485563000000013</v>
      </c>
      <c r="O9" s="26">
        <v>312.26974200000001</v>
      </c>
      <c r="P9" s="26">
        <f>$B$9-O9</f>
        <v>0</v>
      </c>
      <c r="Q9" s="26">
        <v>263.78417899999999</v>
      </c>
      <c r="R9" s="26">
        <f>$B$9-Q9</f>
        <v>48.485563000000013</v>
      </c>
      <c r="S9" s="26">
        <v>263.78417899999999</v>
      </c>
      <c r="T9" s="26">
        <f>$B$9-S9</f>
        <v>48.485563000000013</v>
      </c>
      <c r="U9" s="26">
        <v>312.26974200000001</v>
      </c>
      <c r="V9" s="26">
        <f>$B$9-U9</f>
        <v>0</v>
      </c>
      <c r="W9" s="26">
        <f t="shared" si="0"/>
        <v>2831.7840419999998</v>
      </c>
      <c r="X9" s="26">
        <f t="shared" si="1"/>
        <v>290.91337800000008</v>
      </c>
    </row>
    <row r="10" spans="1:24" ht="12.75" x14ac:dyDescent="0.25">
      <c r="A10" s="14">
        <v>12</v>
      </c>
      <c r="B10" s="26">
        <v>2.0592459999999999</v>
      </c>
      <c r="C10" s="28">
        <v>0.25374000000000002</v>
      </c>
      <c r="D10" s="26">
        <f>$B$10-C10</f>
        <v>1.8055059999999998</v>
      </c>
      <c r="E10" s="28">
        <v>0.89355300000000004</v>
      </c>
      <c r="F10" s="26">
        <f>$B$10-E10</f>
        <v>1.1656929999999999</v>
      </c>
      <c r="G10" s="28">
        <v>0.33701799999999998</v>
      </c>
      <c r="H10" s="26">
        <f>$B$10-G10</f>
        <v>1.7222279999999999</v>
      </c>
      <c r="I10" s="28">
        <v>0.25374000000000002</v>
      </c>
      <c r="J10" s="26">
        <f>$B$10-I10</f>
        <v>1.8055059999999998</v>
      </c>
      <c r="K10" s="28">
        <v>0.89355300000000004</v>
      </c>
      <c r="L10" s="26">
        <f>$B$10-K10</f>
        <v>1.1656929999999999</v>
      </c>
      <c r="M10" s="28">
        <v>0.33701799999999998</v>
      </c>
      <c r="N10" s="26">
        <f>$B$10-M10</f>
        <v>1.7222279999999999</v>
      </c>
      <c r="O10" s="28">
        <v>0.50613699999999995</v>
      </c>
      <c r="P10" s="26">
        <f>$B$10-O10</f>
        <v>1.5531090000000001</v>
      </c>
      <c r="Q10" s="28">
        <v>0.89355300000000004</v>
      </c>
      <c r="R10" s="26">
        <f>$B$10-Q10</f>
        <v>1.1656929999999999</v>
      </c>
      <c r="S10" s="28">
        <v>0.33701799999999998</v>
      </c>
      <c r="T10" s="26">
        <f>$B$10-S10</f>
        <v>1.7222279999999999</v>
      </c>
      <c r="U10" s="28">
        <v>0.84315499999999999</v>
      </c>
      <c r="V10" s="26">
        <f>$B$10-U10</f>
        <v>1.216091</v>
      </c>
      <c r="W10" s="26">
        <f t="shared" si="0"/>
        <v>5.5484850000000003</v>
      </c>
      <c r="X10" s="26">
        <f t="shared" si="1"/>
        <v>15.043974999999998</v>
      </c>
    </row>
    <row r="11" spans="1:24" ht="12.75" x14ac:dyDescent="0.25">
      <c r="A11" s="14">
        <v>13</v>
      </c>
      <c r="B11" s="26">
        <v>1.942448</v>
      </c>
      <c r="C11" s="28">
        <v>1.2341949999999999</v>
      </c>
      <c r="D11" s="26">
        <f>$B$11-C11</f>
        <v>0.70825300000000002</v>
      </c>
      <c r="E11" s="26">
        <v>0.70825300000000002</v>
      </c>
      <c r="F11" s="26">
        <f>$B$11-E11</f>
        <v>1.2341949999999999</v>
      </c>
      <c r="G11" s="26">
        <v>0</v>
      </c>
      <c r="H11" s="26">
        <f>$B$11-G11</f>
        <v>1.942448</v>
      </c>
      <c r="I11" s="26">
        <v>0</v>
      </c>
      <c r="J11" s="26">
        <f>$B$11-I11</f>
        <v>1.942448</v>
      </c>
      <c r="K11" s="28">
        <v>1.2341949999999999</v>
      </c>
      <c r="L11" s="26">
        <f>$B$11-K11</f>
        <v>0.70825300000000002</v>
      </c>
      <c r="M11" s="26">
        <v>0.70825300000000002</v>
      </c>
      <c r="N11" s="26">
        <f>$B$11-M11</f>
        <v>1.2341949999999999</v>
      </c>
      <c r="O11" s="26">
        <v>0</v>
      </c>
      <c r="P11" s="26">
        <f>$B$11-O11</f>
        <v>1.942448</v>
      </c>
      <c r="Q11" s="26">
        <v>0</v>
      </c>
      <c r="R11" s="26">
        <f>$B$11-Q11</f>
        <v>1.942448</v>
      </c>
      <c r="S11" s="28">
        <v>1.2341949999999999</v>
      </c>
      <c r="T11" s="26">
        <f>$B$11-S11</f>
        <v>0.70825300000000002</v>
      </c>
      <c r="U11" s="26">
        <v>0.70825300000000002</v>
      </c>
      <c r="V11" s="26">
        <f>$B$11-U11</f>
        <v>1.2341949999999999</v>
      </c>
      <c r="W11" s="26">
        <f t="shared" si="0"/>
        <v>5.8273440000000001</v>
      </c>
      <c r="X11" s="26">
        <f t="shared" si="1"/>
        <v>13.597135999999999</v>
      </c>
    </row>
    <row r="12" spans="1:24" ht="12.75" x14ac:dyDescent="0.25">
      <c r="A12" s="14">
        <v>14</v>
      </c>
      <c r="B12" s="27">
        <v>45.824627</v>
      </c>
      <c r="C12" s="27">
        <v>45.824627</v>
      </c>
      <c r="D12" s="26">
        <f>$B$12-C12</f>
        <v>0</v>
      </c>
      <c r="E12" s="26">
        <v>0</v>
      </c>
      <c r="F12" s="26">
        <f>$B$12-E12</f>
        <v>45.824627</v>
      </c>
      <c r="G12" s="26">
        <v>0</v>
      </c>
      <c r="H12" s="26">
        <f>$B$12-G12</f>
        <v>45.824627</v>
      </c>
      <c r="I12" s="26">
        <v>0</v>
      </c>
      <c r="J12" s="26">
        <f>$B$12-I12</f>
        <v>45.824627</v>
      </c>
      <c r="K12" s="27">
        <v>45.824627</v>
      </c>
      <c r="L12" s="26">
        <f>$B$12-K12</f>
        <v>0</v>
      </c>
      <c r="M12" s="26">
        <v>0</v>
      </c>
      <c r="N12" s="26">
        <f>$B$12-M12</f>
        <v>45.824627</v>
      </c>
      <c r="O12" s="26">
        <v>0</v>
      </c>
      <c r="P12" s="26">
        <f>$B$12-O12</f>
        <v>45.824627</v>
      </c>
      <c r="Q12" s="26">
        <v>0</v>
      </c>
      <c r="R12" s="26">
        <f>$B$12-Q12</f>
        <v>45.824627</v>
      </c>
      <c r="S12" s="27">
        <v>45.824627</v>
      </c>
      <c r="T12" s="26">
        <f>$B$12-S12</f>
        <v>0</v>
      </c>
      <c r="U12" s="26">
        <v>0</v>
      </c>
      <c r="V12" s="26">
        <f>$B$12-U12</f>
        <v>45.824627</v>
      </c>
      <c r="W12" s="26">
        <f t="shared" si="0"/>
        <v>137.47388100000001</v>
      </c>
      <c r="X12" s="26">
        <f t="shared" si="1"/>
        <v>320.77238900000003</v>
      </c>
    </row>
    <row r="13" spans="1:24" x14ac:dyDescent="0.25">
      <c r="A13" s="14" t="s">
        <v>17</v>
      </c>
      <c r="B13" s="26">
        <f t="shared" ref="B13:L13" si="2">SUM(B4:B12)</f>
        <v>2333.7946219999999</v>
      </c>
      <c r="C13" s="26">
        <f t="shared" si="2"/>
        <v>927.92587600000013</v>
      </c>
      <c r="D13" s="26">
        <f t="shared" si="2"/>
        <v>1405.8687460000001</v>
      </c>
      <c r="E13" s="26">
        <f t="shared" si="2"/>
        <v>849.2878310000001</v>
      </c>
      <c r="F13" s="26">
        <f t="shared" si="2"/>
        <v>1484.5067909999998</v>
      </c>
      <c r="G13" s="26">
        <f t="shared" si="2"/>
        <v>851.14816199999996</v>
      </c>
      <c r="H13" s="26">
        <f t="shared" si="2"/>
        <v>1482.6464599999999</v>
      </c>
      <c r="I13" s="26">
        <f t="shared" si="2"/>
        <v>884.74709300000006</v>
      </c>
      <c r="J13" s="26">
        <f t="shared" si="2"/>
        <v>1449.0475289999999</v>
      </c>
      <c r="K13" s="26">
        <f t="shared" si="2"/>
        <v>898.51443100000006</v>
      </c>
      <c r="L13" s="26">
        <f t="shared" si="2"/>
        <v>1435.2801909999998</v>
      </c>
      <c r="M13" s="26">
        <f t="shared" ref="M13:N13" si="3">SUM(M4:M12)</f>
        <v>851.59476099999995</v>
      </c>
      <c r="N13" s="26">
        <f t="shared" si="3"/>
        <v>1482.1998610000001</v>
      </c>
      <c r="O13" s="26">
        <f t="shared" ref="O13:P13" si="4">SUM(O4:O12)</f>
        <v>878.50507400000004</v>
      </c>
      <c r="P13" s="26">
        <f t="shared" si="4"/>
        <v>1455.289548</v>
      </c>
      <c r="Q13" s="26">
        <f t="shared" ref="Q13:X13" si="5">SUM(Q4:Q12)</f>
        <v>855.33564800000011</v>
      </c>
      <c r="R13" s="26">
        <f t="shared" si="5"/>
        <v>1478.4589739999997</v>
      </c>
      <c r="S13" s="26">
        <f t="shared" si="5"/>
        <v>900.82136099999991</v>
      </c>
      <c r="T13" s="26">
        <f t="shared" si="5"/>
        <v>1432.9732610000001</v>
      </c>
      <c r="U13" s="26">
        <f t="shared" si="5"/>
        <v>879.2886910000002</v>
      </c>
      <c r="V13" s="26">
        <f t="shared" si="5"/>
        <v>1454.5059310000001</v>
      </c>
      <c r="W13" s="26">
        <f t="shared" si="5"/>
        <v>8777.1689279999991</v>
      </c>
      <c r="X13" s="26">
        <f t="shared" si="5"/>
        <v>14560.777292000001</v>
      </c>
    </row>
    <row r="18" spans="2:27" ht="12.75" thickBot="1" x14ac:dyDescent="0.3"/>
    <row r="19" spans="2:27" ht="22.5" customHeight="1" thickBot="1" x14ac:dyDescent="0.3">
      <c r="B19" s="89" t="s">
        <v>6</v>
      </c>
      <c r="C19" s="89" t="s">
        <v>18</v>
      </c>
      <c r="D19" s="92" t="s">
        <v>7</v>
      </c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4"/>
      <c r="R19" s="83" t="s">
        <v>7</v>
      </c>
      <c r="S19" s="84"/>
      <c r="T19" s="84"/>
      <c r="U19" s="84"/>
      <c r="V19" s="84"/>
      <c r="W19" s="84"/>
      <c r="X19" s="84"/>
      <c r="Y19" s="84"/>
      <c r="Z19" s="85" t="s">
        <v>27</v>
      </c>
      <c r="AA19" s="85"/>
    </row>
    <row r="20" spans="2:27" ht="12.75" thickBot="1" x14ac:dyDescent="0.3">
      <c r="B20" s="90"/>
      <c r="C20" s="90"/>
      <c r="D20" s="95">
        <v>2020</v>
      </c>
      <c r="E20" s="96"/>
      <c r="F20" s="95">
        <v>2021</v>
      </c>
      <c r="G20" s="96"/>
      <c r="H20" s="95">
        <v>2022</v>
      </c>
      <c r="I20" s="96"/>
      <c r="J20" s="95">
        <v>2023</v>
      </c>
      <c r="K20" s="96"/>
      <c r="L20" s="95" t="s">
        <v>39</v>
      </c>
      <c r="M20" s="97"/>
      <c r="N20" s="97"/>
      <c r="O20" s="98"/>
      <c r="R20" s="86">
        <v>2026</v>
      </c>
      <c r="S20" s="87"/>
      <c r="T20" s="88">
        <v>2027</v>
      </c>
      <c r="U20" s="88"/>
      <c r="V20" s="87">
        <v>2028</v>
      </c>
      <c r="W20" s="87"/>
      <c r="X20" s="87">
        <v>2029</v>
      </c>
      <c r="Y20" s="87"/>
      <c r="Z20" s="85"/>
      <c r="AA20" s="85"/>
    </row>
    <row r="21" spans="2:27" ht="12.75" thickBot="1" x14ac:dyDescent="0.3">
      <c r="B21" s="91"/>
      <c r="C21" s="91"/>
      <c r="D21" s="41" t="s">
        <v>8</v>
      </c>
      <c r="E21" s="41" t="s">
        <v>9</v>
      </c>
      <c r="F21" s="41" t="s">
        <v>8</v>
      </c>
      <c r="G21" s="41" t="s">
        <v>9</v>
      </c>
      <c r="H21" s="41" t="s">
        <v>8</v>
      </c>
      <c r="I21" s="41" t="s">
        <v>9</v>
      </c>
      <c r="J21" s="41" t="s">
        <v>8</v>
      </c>
      <c r="K21" s="41" t="s">
        <v>9</v>
      </c>
      <c r="L21" s="41" t="s">
        <v>8</v>
      </c>
      <c r="M21" s="42" t="s">
        <v>9</v>
      </c>
      <c r="N21" s="43" t="s">
        <v>8</v>
      </c>
      <c r="O21" s="43" t="s">
        <v>9</v>
      </c>
      <c r="R21" s="50" t="s">
        <v>8</v>
      </c>
      <c r="S21" s="51" t="s">
        <v>9</v>
      </c>
      <c r="T21" s="52" t="s">
        <v>8</v>
      </c>
      <c r="U21" s="51" t="s">
        <v>9</v>
      </c>
      <c r="V21" s="52" t="s">
        <v>8</v>
      </c>
      <c r="W21" s="52" t="s">
        <v>9</v>
      </c>
      <c r="X21" s="52" t="s">
        <v>8</v>
      </c>
      <c r="Y21" s="52" t="s">
        <v>9</v>
      </c>
      <c r="Z21" s="41" t="s">
        <v>8</v>
      </c>
      <c r="AA21" s="41" t="s">
        <v>9</v>
      </c>
    </row>
    <row r="22" spans="2:27" ht="12.75" thickBot="1" x14ac:dyDescent="0.3">
      <c r="B22" s="44">
        <v>2</v>
      </c>
      <c r="C22" s="45">
        <v>1176.67</v>
      </c>
      <c r="D22" s="26">
        <v>405.10359099999999</v>
      </c>
      <c r="E22" s="26">
        <v>771.56712100000004</v>
      </c>
      <c r="F22" s="26">
        <v>405.10359099999999</v>
      </c>
      <c r="G22" s="26">
        <v>771.56712100000004</v>
      </c>
      <c r="H22" s="26">
        <v>405.10359099999999</v>
      </c>
      <c r="I22" s="26">
        <v>771.56712100000004</v>
      </c>
      <c r="J22" s="26">
        <v>405.10359099999999</v>
      </c>
      <c r="K22" s="26">
        <v>771.56712100000004</v>
      </c>
      <c r="L22" s="26">
        <v>405.10359099999999</v>
      </c>
      <c r="M22" s="26">
        <v>771.56712100000004</v>
      </c>
      <c r="N22" s="26">
        <v>405.10359099999999</v>
      </c>
      <c r="O22" s="26">
        <v>771.56712100000004</v>
      </c>
      <c r="R22" s="26">
        <v>405.10359099999999</v>
      </c>
      <c r="S22" s="26">
        <v>771.56712100000004</v>
      </c>
      <c r="T22" s="26">
        <v>405.10359099999999</v>
      </c>
      <c r="U22" s="26">
        <v>771.56712100000004</v>
      </c>
      <c r="V22" s="26">
        <v>405.10359099999999</v>
      </c>
      <c r="W22" s="26">
        <v>771.56712100000004</v>
      </c>
      <c r="X22" s="26">
        <v>405.10359099999999</v>
      </c>
      <c r="Y22" s="26">
        <v>771.56712100000004</v>
      </c>
      <c r="Z22" s="26">
        <f>SUM(F22,H22,J22,L22,N22,P22,R22,T22,V22,X22)</f>
        <v>3645.932319</v>
      </c>
      <c r="AA22" s="26">
        <f>SUM(G22,I22,K22,M22,O22,Q22,S22,U22,W22,Y22)</f>
        <v>6944.1040890000004</v>
      </c>
    </row>
    <row r="23" spans="2:27" ht="12.75" thickBot="1" x14ac:dyDescent="0.3">
      <c r="B23" s="44">
        <v>3</v>
      </c>
      <c r="C23" s="45">
        <v>398.2</v>
      </c>
      <c r="D23" s="26">
        <v>121.114294</v>
      </c>
      <c r="E23" s="26">
        <v>277.08936199999999</v>
      </c>
      <c r="F23" s="26">
        <v>121.114294</v>
      </c>
      <c r="G23" s="26">
        <v>277.08936199999999</v>
      </c>
      <c r="H23" s="26">
        <v>121.114294</v>
      </c>
      <c r="I23" s="26">
        <v>277.08936199999999</v>
      </c>
      <c r="J23" s="26">
        <v>121.114294</v>
      </c>
      <c r="K23" s="26">
        <v>277.08936199999999</v>
      </c>
      <c r="L23" s="26">
        <v>121.114294</v>
      </c>
      <c r="M23" s="26">
        <v>277.08936199999999</v>
      </c>
      <c r="N23" s="26">
        <v>121.114294</v>
      </c>
      <c r="O23" s="26">
        <v>277.08936199999999</v>
      </c>
      <c r="R23" s="26">
        <v>121.114294</v>
      </c>
      <c r="S23" s="26">
        <v>277.08936199999999</v>
      </c>
      <c r="T23" s="26">
        <v>121.114294</v>
      </c>
      <c r="U23" s="26">
        <v>277.08936199999999</v>
      </c>
      <c r="V23" s="26">
        <v>121.114294</v>
      </c>
      <c r="W23" s="26">
        <v>277.08936199999999</v>
      </c>
      <c r="X23" s="26">
        <v>121.114294</v>
      </c>
      <c r="Y23" s="26">
        <v>277.08936199999999</v>
      </c>
      <c r="Z23" s="26">
        <f t="shared" ref="Z23:Z30" si="6">SUM(F23,H23,J23,L23,N23,P23,R23,T23,V23,X23)</f>
        <v>1090.028646</v>
      </c>
      <c r="AA23" s="26">
        <f t="shared" ref="AA23:AA30" si="7">SUM(G23,I23,K23,M23,O23,Q23,S23,U23,W23,Y23)</f>
        <v>2493.8042580000001</v>
      </c>
    </row>
    <row r="24" spans="2:27" ht="12.75" thickBot="1" x14ac:dyDescent="0.3">
      <c r="B24" s="44">
        <v>4</v>
      </c>
      <c r="C24" s="45">
        <v>351.49</v>
      </c>
      <c r="D24" s="26">
        <v>29.114622000000001</v>
      </c>
      <c r="E24" s="26">
        <f>$B$6-D24</f>
        <v>322.37567799999999</v>
      </c>
      <c r="F24" s="26">
        <v>47.548926999999999</v>
      </c>
      <c r="G24" s="26">
        <f>$B$6-F24</f>
        <v>303.941373</v>
      </c>
      <c r="H24" s="26">
        <v>50.412391999999997</v>
      </c>
      <c r="I24" s="26">
        <f>$B$6-H24</f>
        <v>301.07790799999998</v>
      </c>
      <c r="J24" s="26">
        <v>29.114622000000001</v>
      </c>
      <c r="K24" s="26">
        <f>$B$6-J24</f>
        <v>322.37567799999999</v>
      </c>
      <c r="L24" s="26">
        <v>47.548926999999999</v>
      </c>
      <c r="M24" s="26">
        <f>$B$6-L24</f>
        <v>303.941373</v>
      </c>
      <c r="N24" s="26">
        <v>50.412391999999997</v>
      </c>
      <c r="O24" s="26">
        <f>$B$6-N24</f>
        <v>301.07790799999998</v>
      </c>
      <c r="R24" s="26">
        <v>29.114622000000001</v>
      </c>
      <c r="S24" s="26">
        <f>$B$6-R24</f>
        <v>322.37567799999999</v>
      </c>
      <c r="T24" s="26">
        <v>47.548926999999999</v>
      </c>
      <c r="U24" s="26">
        <f>$B$6-T24</f>
        <v>303.941373</v>
      </c>
      <c r="V24" s="26">
        <v>50.412391999999997</v>
      </c>
      <c r="W24" s="26">
        <f>$B$6-V24</f>
        <v>301.07790799999998</v>
      </c>
      <c r="X24" s="26">
        <v>29.114622000000001</v>
      </c>
      <c r="Y24" s="26">
        <f>$B$6-X24</f>
        <v>322.37567799999999</v>
      </c>
      <c r="Z24" s="26">
        <f t="shared" si="6"/>
        <v>381.227823</v>
      </c>
      <c r="AA24" s="26">
        <f t="shared" si="7"/>
        <v>2782.1848770000001</v>
      </c>
    </row>
    <row r="25" spans="2:27" ht="12.75" thickBot="1" x14ac:dyDescent="0.3">
      <c r="B25" s="44">
        <v>6</v>
      </c>
      <c r="C25" s="45">
        <v>1.7</v>
      </c>
      <c r="D25" s="26">
        <v>1.7</v>
      </c>
      <c r="E25" s="26">
        <f>$B$7-D25</f>
        <v>0</v>
      </c>
      <c r="F25" s="26">
        <v>1.7</v>
      </c>
      <c r="G25" s="26">
        <f>$B$7-F25</f>
        <v>0</v>
      </c>
      <c r="H25" s="26">
        <v>1.7</v>
      </c>
      <c r="I25" s="26">
        <f>$B$7-H25</f>
        <v>0</v>
      </c>
      <c r="J25" s="26">
        <v>1.7</v>
      </c>
      <c r="K25" s="26">
        <f>$B$7-J25</f>
        <v>0</v>
      </c>
      <c r="L25" s="26">
        <v>1.7</v>
      </c>
      <c r="M25" s="26">
        <f>$B$7-L25</f>
        <v>0</v>
      </c>
      <c r="N25" s="26">
        <v>1.7</v>
      </c>
      <c r="O25" s="26">
        <f>$B$7-N25</f>
        <v>0</v>
      </c>
      <c r="R25" s="26">
        <v>1.7</v>
      </c>
      <c r="S25" s="26">
        <f>$B$7-R25</f>
        <v>0</v>
      </c>
      <c r="T25" s="26">
        <v>1.7</v>
      </c>
      <c r="U25" s="26">
        <f>$B$7-T25</f>
        <v>0</v>
      </c>
      <c r="V25" s="26">
        <v>1.7</v>
      </c>
      <c r="W25" s="26">
        <f>$B$7-V25</f>
        <v>0</v>
      </c>
      <c r="X25" s="26">
        <v>1.7</v>
      </c>
      <c r="Y25" s="26">
        <f>$B$7-X25</f>
        <v>0</v>
      </c>
      <c r="Z25" s="26">
        <f t="shared" si="6"/>
        <v>15.299999999999997</v>
      </c>
      <c r="AA25" s="26">
        <f t="shared" si="7"/>
        <v>0</v>
      </c>
    </row>
    <row r="26" spans="2:27" ht="13.5" thickBot="1" x14ac:dyDescent="0.3">
      <c r="B26" s="44">
        <v>10</v>
      </c>
      <c r="C26" s="45">
        <v>43.63</v>
      </c>
      <c r="D26" s="28">
        <v>11.311064999999999</v>
      </c>
      <c r="E26" s="26">
        <f>$B$8-D26</f>
        <v>32.322825999999999</v>
      </c>
      <c r="F26" s="26">
        <v>8.4350339999999999</v>
      </c>
      <c r="G26" s="26">
        <f>$B$8-F26</f>
        <v>35.198856999999997</v>
      </c>
      <c r="H26" s="28">
        <v>8.696688</v>
      </c>
      <c r="I26" s="26">
        <f>$B$8-H26</f>
        <v>34.937202999999997</v>
      </c>
      <c r="J26" s="28">
        <v>15.191103999999999</v>
      </c>
      <c r="K26" s="26">
        <f>$B$8-J26</f>
        <v>28.442786999999999</v>
      </c>
      <c r="L26" s="28">
        <v>11.311064999999999</v>
      </c>
      <c r="M26" s="26">
        <f>$B$8-L26</f>
        <v>32.322825999999999</v>
      </c>
      <c r="N26" s="26">
        <v>8.4350339999999999</v>
      </c>
      <c r="O26" s="26">
        <f>$B$8-N26</f>
        <v>35.198856999999997</v>
      </c>
      <c r="R26" s="28">
        <v>8.696688</v>
      </c>
      <c r="S26" s="26">
        <f>$B$8-R26</f>
        <v>34.937202999999997</v>
      </c>
      <c r="T26" s="28">
        <v>15.191103999999999</v>
      </c>
      <c r="U26" s="26">
        <f>$B$8-T26</f>
        <v>28.442786999999999</v>
      </c>
      <c r="V26" s="28">
        <v>11.311064999999999</v>
      </c>
      <c r="W26" s="26">
        <f>$B$8-V26</f>
        <v>32.322825999999999</v>
      </c>
      <c r="X26" s="26">
        <v>8.4350339999999999</v>
      </c>
      <c r="Y26" s="26">
        <f>$B$8-X26</f>
        <v>35.198856999999997</v>
      </c>
      <c r="Z26" s="26">
        <f t="shared" si="6"/>
        <v>95.702815999999999</v>
      </c>
      <c r="AA26" s="26">
        <f t="shared" si="7"/>
        <v>297.00220300000001</v>
      </c>
    </row>
    <row r="27" spans="2:27" ht="13.5" thickBot="1" x14ac:dyDescent="0.3">
      <c r="B27" s="44">
        <v>11</v>
      </c>
      <c r="C27" s="46">
        <v>312.26974200000001</v>
      </c>
      <c r="D27" s="26">
        <v>312.26974200000001</v>
      </c>
      <c r="E27" s="26">
        <f>$B$9-D27</f>
        <v>0</v>
      </c>
      <c r="F27" s="26">
        <v>263.78417899999999</v>
      </c>
      <c r="G27" s="26">
        <f>$B$9-F27</f>
        <v>48.485563000000013</v>
      </c>
      <c r="H27" s="26">
        <v>263.78417899999999</v>
      </c>
      <c r="I27" s="26">
        <f>$B$9-H27</f>
        <v>48.485563000000013</v>
      </c>
      <c r="J27" s="26">
        <v>312.26974200000001</v>
      </c>
      <c r="K27" s="26">
        <f>$B$9-J27</f>
        <v>0</v>
      </c>
      <c r="L27" s="28">
        <v>263.78417899999999</v>
      </c>
      <c r="M27" s="26">
        <f>$B$9-L27</f>
        <v>48.485563000000013</v>
      </c>
      <c r="N27" s="26">
        <v>263.78417899999999</v>
      </c>
      <c r="O27" s="26">
        <f>$B$9-N27</f>
        <v>48.485563000000013</v>
      </c>
      <c r="R27" s="26">
        <v>312.26974200000001</v>
      </c>
      <c r="S27" s="26">
        <f>$B$9-R27</f>
        <v>0</v>
      </c>
      <c r="T27" s="26">
        <v>263.78417899999999</v>
      </c>
      <c r="U27" s="26">
        <f>$B$9-T27</f>
        <v>48.485563000000013</v>
      </c>
      <c r="V27" s="26">
        <v>263.78417899999999</v>
      </c>
      <c r="W27" s="26">
        <f>$B$9-V27</f>
        <v>48.485563000000013</v>
      </c>
      <c r="X27" s="26">
        <v>312.26974200000001</v>
      </c>
      <c r="Y27" s="26">
        <f>$B$9-X27</f>
        <v>0</v>
      </c>
      <c r="Z27" s="26">
        <f t="shared" si="6"/>
        <v>2519.5142999999998</v>
      </c>
      <c r="AA27" s="26">
        <f t="shared" si="7"/>
        <v>290.91337800000008</v>
      </c>
    </row>
    <row r="28" spans="2:27" ht="13.5" thickBot="1" x14ac:dyDescent="0.3">
      <c r="B28" s="44">
        <v>12</v>
      </c>
      <c r="C28" s="45">
        <v>2.06</v>
      </c>
      <c r="D28" s="28">
        <v>0.25374000000000002</v>
      </c>
      <c r="E28" s="26">
        <f>$B$10-D28</f>
        <v>1.8055059999999998</v>
      </c>
      <c r="F28" s="28">
        <v>0.89355300000000004</v>
      </c>
      <c r="G28" s="26">
        <f>$B$10-F28</f>
        <v>1.1656929999999999</v>
      </c>
      <c r="H28" s="28">
        <v>0.33701799999999998</v>
      </c>
      <c r="I28" s="26">
        <f>$B$10-H28</f>
        <v>1.7222279999999999</v>
      </c>
      <c r="J28" s="28">
        <v>0.25374000000000002</v>
      </c>
      <c r="K28" s="26">
        <f>$B$10-J28</f>
        <v>1.8055059999999998</v>
      </c>
      <c r="L28" s="28">
        <v>0.89355300000000004</v>
      </c>
      <c r="M28" s="26">
        <f>$B$10-L28</f>
        <v>1.1656929999999999</v>
      </c>
      <c r="N28" s="28">
        <v>0.33701799999999998</v>
      </c>
      <c r="O28" s="26">
        <f>$B$10-N28</f>
        <v>1.7222279999999999</v>
      </c>
      <c r="R28" s="28">
        <v>0.50613699999999995</v>
      </c>
      <c r="S28" s="26">
        <f>$B$10-R28</f>
        <v>1.5531090000000001</v>
      </c>
      <c r="T28" s="28">
        <v>0.89355300000000004</v>
      </c>
      <c r="U28" s="26">
        <f>$B$10-T28</f>
        <v>1.1656929999999999</v>
      </c>
      <c r="V28" s="28">
        <v>0.33701799999999998</v>
      </c>
      <c r="W28" s="26">
        <f>$B$10-V28</f>
        <v>1.7222279999999999</v>
      </c>
      <c r="X28" s="28">
        <v>0.84315499999999999</v>
      </c>
      <c r="Y28" s="26">
        <f>$B$10-X28</f>
        <v>1.216091</v>
      </c>
      <c r="Z28" s="26">
        <f t="shared" si="6"/>
        <v>5.2947449999999998</v>
      </c>
      <c r="AA28" s="26">
        <f t="shared" si="7"/>
        <v>13.238469</v>
      </c>
    </row>
    <row r="29" spans="2:27" ht="13.5" thickBot="1" x14ac:dyDescent="0.3">
      <c r="B29" s="44">
        <v>13</v>
      </c>
      <c r="C29" s="45">
        <v>1.94</v>
      </c>
      <c r="D29" s="28">
        <v>1.2341949999999999</v>
      </c>
      <c r="E29" s="26">
        <f>$B$11-D29</f>
        <v>0.70825300000000002</v>
      </c>
      <c r="F29" s="26">
        <v>0.70825300000000002</v>
      </c>
      <c r="G29" s="26">
        <f>$B$11-F29</f>
        <v>1.2341949999999999</v>
      </c>
      <c r="H29" s="26">
        <v>0</v>
      </c>
      <c r="I29" s="26">
        <f>$B$11-H29</f>
        <v>1.942448</v>
      </c>
      <c r="J29" s="26">
        <v>0</v>
      </c>
      <c r="K29" s="26">
        <f>$B$11-J29</f>
        <v>1.942448</v>
      </c>
      <c r="L29" s="28">
        <v>1.2341949999999999</v>
      </c>
      <c r="M29" s="26">
        <f>$B$11-L29</f>
        <v>0.70825300000000002</v>
      </c>
      <c r="N29" s="26">
        <v>0.70825300000000002</v>
      </c>
      <c r="O29" s="26">
        <f>$B$11-N29</f>
        <v>1.2341949999999999</v>
      </c>
      <c r="R29" s="26">
        <v>0</v>
      </c>
      <c r="S29" s="26">
        <f>$B$11-R29</f>
        <v>1.942448</v>
      </c>
      <c r="T29" s="26">
        <v>0</v>
      </c>
      <c r="U29" s="26">
        <f>$B$11-T29</f>
        <v>1.942448</v>
      </c>
      <c r="V29" s="28">
        <v>1.2341949999999999</v>
      </c>
      <c r="W29" s="26">
        <f>$B$11-V29</f>
        <v>0.70825300000000002</v>
      </c>
      <c r="X29" s="26">
        <v>0.70825300000000002</v>
      </c>
      <c r="Y29" s="26">
        <f>$B$11-X29</f>
        <v>1.2341949999999999</v>
      </c>
      <c r="Z29" s="26">
        <f t="shared" si="6"/>
        <v>4.5931489999999995</v>
      </c>
      <c r="AA29" s="26">
        <f t="shared" si="7"/>
        <v>12.888883</v>
      </c>
    </row>
    <row r="30" spans="2:27" ht="13.5" thickBot="1" x14ac:dyDescent="0.3">
      <c r="B30" s="47">
        <v>14</v>
      </c>
      <c r="C30" s="48">
        <v>45.82</v>
      </c>
      <c r="D30" s="27">
        <v>45.824627</v>
      </c>
      <c r="E30" s="26">
        <f>$B$12-D30</f>
        <v>0</v>
      </c>
      <c r="F30" s="26">
        <v>0</v>
      </c>
      <c r="G30" s="26">
        <f>$B$12-F30</f>
        <v>45.824627</v>
      </c>
      <c r="H30" s="26">
        <v>0</v>
      </c>
      <c r="I30" s="26">
        <f>$B$12-H30</f>
        <v>45.824627</v>
      </c>
      <c r="J30" s="26">
        <v>0</v>
      </c>
      <c r="K30" s="26">
        <f>$B$12-J30</f>
        <v>45.824627</v>
      </c>
      <c r="L30" s="27">
        <v>45.824627</v>
      </c>
      <c r="M30" s="26">
        <f>$B$12-L30</f>
        <v>0</v>
      </c>
      <c r="N30" s="26">
        <v>0</v>
      </c>
      <c r="O30" s="26">
        <f>$B$12-N30</f>
        <v>45.824627</v>
      </c>
      <c r="R30" s="26">
        <v>0</v>
      </c>
      <c r="S30" s="26">
        <f>$B$12-R30</f>
        <v>45.824627</v>
      </c>
      <c r="T30" s="26">
        <v>0</v>
      </c>
      <c r="U30" s="26">
        <f>$B$12-T30</f>
        <v>45.824627</v>
      </c>
      <c r="V30" s="27">
        <v>45.824627</v>
      </c>
      <c r="W30" s="26">
        <f>$B$12-V30</f>
        <v>0</v>
      </c>
      <c r="X30" s="26">
        <v>0</v>
      </c>
      <c r="Y30" s="26">
        <f>$B$12-X30</f>
        <v>45.824627</v>
      </c>
      <c r="Z30" s="26">
        <f t="shared" si="6"/>
        <v>91.649253999999999</v>
      </c>
      <c r="AA30" s="26">
        <f t="shared" si="7"/>
        <v>320.77238900000003</v>
      </c>
    </row>
    <row r="31" spans="2:27" ht="13.5" thickTop="1" thickBot="1" x14ac:dyDescent="0.3">
      <c r="B31" s="49" t="s">
        <v>17</v>
      </c>
      <c r="C31" s="45">
        <v>2333.79</v>
      </c>
      <c r="D31" s="26">
        <f t="shared" ref="D31:O31" si="8">SUM(D22:D30)</f>
        <v>927.92587600000013</v>
      </c>
      <c r="E31" s="26">
        <f t="shared" si="8"/>
        <v>1405.8687460000001</v>
      </c>
      <c r="F31" s="26">
        <f t="shared" si="8"/>
        <v>849.2878310000001</v>
      </c>
      <c r="G31" s="26">
        <f t="shared" si="8"/>
        <v>1484.5067909999998</v>
      </c>
      <c r="H31" s="26">
        <f t="shared" si="8"/>
        <v>851.14816199999996</v>
      </c>
      <c r="I31" s="26">
        <f t="shared" si="8"/>
        <v>1482.6464599999999</v>
      </c>
      <c r="J31" s="26">
        <f t="shared" si="8"/>
        <v>884.74709300000006</v>
      </c>
      <c r="K31" s="26">
        <f t="shared" si="8"/>
        <v>1449.0475289999999</v>
      </c>
      <c r="L31" s="26">
        <f t="shared" si="8"/>
        <v>898.51443100000006</v>
      </c>
      <c r="M31" s="26">
        <f t="shared" si="8"/>
        <v>1435.2801909999998</v>
      </c>
      <c r="N31" s="26">
        <f t="shared" si="8"/>
        <v>851.59476099999995</v>
      </c>
      <c r="O31" s="26">
        <f t="shared" si="8"/>
        <v>1482.1998610000001</v>
      </c>
      <c r="R31" s="26">
        <f t="shared" ref="R31:AA31" si="9">SUM(R22:R30)</f>
        <v>878.50507400000004</v>
      </c>
      <c r="S31" s="26">
        <f t="shared" si="9"/>
        <v>1455.289548</v>
      </c>
      <c r="T31" s="26">
        <f t="shared" si="9"/>
        <v>855.33564800000011</v>
      </c>
      <c r="U31" s="26">
        <f t="shared" si="9"/>
        <v>1478.4589739999997</v>
      </c>
      <c r="V31" s="26">
        <f t="shared" si="9"/>
        <v>900.82136099999991</v>
      </c>
      <c r="W31" s="26">
        <f t="shared" si="9"/>
        <v>1432.9732610000001</v>
      </c>
      <c r="X31" s="26">
        <f t="shared" si="9"/>
        <v>879.2886910000002</v>
      </c>
      <c r="Y31" s="26">
        <f t="shared" si="9"/>
        <v>1454.5059310000001</v>
      </c>
      <c r="Z31" s="26">
        <f t="shared" si="9"/>
        <v>7849.2430520000007</v>
      </c>
      <c r="AA31" s="26">
        <f t="shared" si="9"/>
        <v>13154.908545999999</v>
      </c>
    </row>
  </sheetData>
  <mergeCells count="29">
    <mergeCell ref="W1:X2"/>
    <mergeCell ref="I2:J2"/>
    <mergeCell ref="K2:L2"/>
    <mergeCell ref="A1:A3"/>
    <mergeCell ref="B1:B3"/>
    <mergeCell ref="C2:D2"/>
    <mergeCell ref="E2:F2"/>
    <mergeCell ref="G2:H2"/>
    <mergeCell ref="M2:N2"/>
    <mergeCell ref="O2:P2"/>
    <mergeCell ref="Q2:R2"/>
    <mergeCell ref="S2:T2"/>
    <mergeCell ref="U2:V2"/>
    <mergeCell ref="C1:N1"/>
    <mergeCell ref="P1:V1"/>
    <mergeCell ref="B19:B21"/>
    <mergeCell ref="C19:C21"/>
    <mergeCell ref="D19:O19"/>
    <mergeCell ref="D20:E20"/>
    <mergeCell ref="F20:G20"/>
    <mergeCell ref="H20:I20"/>
    <mergeCell ref="J20:K20"/>
    <mergeCell ref="L20:O20"/>
    <mergeCell ref="R19:Y19"/>
    <mergeCell ref="Z19:AA20"/>
    <mergeCell ref="R20:S20"/>
    <mergeCell ref="T20:U20"/>
    <mergeCell ref="V20:W20"/>
    <mergeCell ref="X20:Y2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FGC_Concelho</vt:lpstr>
      <vt:lpstr>Intervençao_anual</vt:lpstr>
      <vt:lpstr>FGC_ANO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Salamanqueiro</dc:creator>
  <cp:lastModifiedBy>Carlos Cruz</cp:lastModifiedBy>
  <cp:lastPrinted>2013-11-15T10:22:59Z</cp:lastPrinted>
  <dcterms:created xsi:type="dcterms:W3CDTF">2013-11-14T16:13:37Z</dcterms:created>
  <dcterms:modified xsi:type="dcterms:W3CDTF">2019-12-02T16:41:45Z</dcterms:modified>
</cp:coreProperties>
</file>